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F:\LONDRINA\LONDRINA 2021\COMPRAS 2021\IVAIPORÃ\DOCS PREGAO 022021 IVAIPORA\"/>
    </mc:Choice>
  </mc:AlternateContent>
  <xr:revisionPtr revIDLastSave="0" documentId="8_{FA3196BB-3CCD-46DC-8A2B-1371FA8FD59E}" xr6:coauthVersionLast="46" xr6:coauthVersionMax="46" xr10:uidLastSave="{00000000-0000-0000-0000-000000000000}"/>
  <bookViews>
    <workbookView xWindow="-120" yWindow="-120" windowWidth="21840" windowHeight="13140" tabRatio="882" firstSheet="8" activeTab="11" xr2:uid="{00000000-000D-0000-FFFF-FFFF00000000}"/>
  </bookViews>
  <sheets>
    <sheet name="Resumo Geral-cópia" sheetId="1" state="hidden" r:id="rId1"/>
    <sheet name="VISÃO GERAL" sheetId="85" r:id="rId2"/>
    <sheet name="Porteiro - ivaiporã " sheetId="82" r:id="rId3"/>
    <sheet name="POR, UNI" sheetId="81" r:id="rId4"/>
    <sheet name="ASG" sheetId="83" r:id="rId5"/>
    <sheet name="ASG, UNI" sheetId="75" r:id="rId6"/>
    <sheet name="ASG, EPI" sheetId="76" r:id="rId7"/>
    <sheet name="ASG, MEQ" sheetId="77" r:id="rId8"/>
    <sheet name="OFICIAL DE MANUTENÇÃO PREDIAL" sheetId="84" r:id="rId9"/>
    <sheet name="OMP, UNI" sheetId="78" r:id="rId10"/>
    <sheet name="OMP, EPI" sheetId="79" r:id="rId11"/>
    <sheet name="OMP, MEQ" sheetId="80" r:id="rId12"/>
    <sheet name="OMC" sheetId="86" r:id="rId13"/>
    <sheet name="OMC, UNI" sheetId="87" r:id="rId14"/>
    <sheet name="OMC,MATERIAIS" sheetId="92" r:id="rId15"/>
    <sheet name="OMC,INSUMOS" sheetId="91" r:id="rId16"/>
    <sheet name="OMC, EPI" sheetId="88" r:id="rId17"/>
    <sheet name="OMC, EQUIP" sheetId="90" r:id="rId18"/>
  </sheets>
  <definedNames>
    <definedName name="_1Excel_BuiltIn_Print_Titles_1_1" localSheetId="4">#REF!,#REF!</definedName>
    <definedName name="_1Excel_BuiltIn_Print_Titles_1_1" localSheetId="8">#REF!,#REF!</definedName>
    <definedName name="_1Excel_BuiltIn_Print_Titles_1_1" localSheetId="12">#REF!,#REF!</definedName>
    <definedName name="_1Excel_BuiltIn_Print_Titles_1_1" localSheetId="16">#REF!,#REF!</definedName>
    <definedName name="_1Excel_BuiltIn_Print_Titles_1_1" localSheetId="17">#REF!,#REF!</definedName>
    <definedName name="_1Excel_BuiltIn_Print_Titles_1_1" localSheetId="13">#REF!,#REF!</definedName>
    <definedName name="_1Excel_BuiltIn_Print_Titles_1_1" localSheetId="15">#REF!,#REF!</definedName>
    <definedName name="_1Excel_BuiltIn_Print_Titles_1_1" localSheetId="14">#REF!,#REF!</definedName>
    <definedName name="_1Excel_BuiltIn_Print_Titles_1_1">#REF!,#REF!</definedName>
    <definedName name="_xlnm.Print_Area" localSheetId="4">ASG!$A$1:$G$167</definedName>
    <definedName name="_xlnm.Print_Area" localSheetId="8">'OFICIAL DE MANUTENÇÃO PREDIAL'!$A$1:$G$166</definedName>
    <definedName name="_xlnm.Print_Area" localSheetId="12">OMC!$A$1:$G$170</definedName>
    <definedName name="_xlnm.Print_Area" localSheetId="2">'Porteiro - ivaiporã '!$A$1:$G$169</definedName>
    <definedName name="_xlnm.Print_Area" localSheetId="0">'Resumo Geral-cópia'!$A$1:$G$42</definedName>
    <definedName name="_xlnm.Print_Area" localSheetId="1">'VISÃO GERAL'!$D$1:$K$14</definedName>
    <definedName name="BuiltIn_Criteria">#N/A</definedName>
    <definedName name="BuiltIn_Data_Form">#N/A</definedName>
    <definedName name="BuiltIn_Database">#N/A</definedName>
    <definedName name="BuiltIn_Print_Area">#N/A</definedName>
    <definedName name="BuiltIn_Print_Titles">#N/A</definedName>
    <definedName name="BuiltIn_Recorder">#N/A</definedName>
    <definedName name="dsfsdf" localSheetId="4">#REF!</definedName>
    <definedName name="dsfsdf" localSheetId="8">#REF!</definedName>
    <definedName name="dsfsdf" localSheetId="12">#REF!</definedName>
    <definedName name="dsfsdf" localSheetId="16">#REF!</definedName>
    <definedName name="dsfsdf" localSheetId="17">#REF!</definedName>
    <definedName name="dsfsdf" localSheetId="13">#REF!</definedName>
    <definedName name="dsfsdf" localSheetId="15">#REF!</definedName>
    <definedName name="dsfsdf" localSheetId="14">#REF!</definedName>
    <definedName name="dsfsdf">#REF!</definedName>
    <definedName name="Excel_BuiltIn__FilterDatabase_3" localSheetId="4">#REF!</definedName>
    <definedName name="Excel_BuiltIn__FilterDatabase_3" localSheetId="8">#REF!</definedName>
    <definedName name="Excel_BuiltIn__FilterDatabase_3" localSheetId="12">#REF!</definedName>
    <definedName name="Excel_BuiltIn__FilterDatabase_3" localSheetId="16">#REF!</definedName>
    <definedName name="Excel_BuiltIn__FilterDatabase_3" localSheetId="17">#REF!</definedName>
    <definedName name="Excel_BuiltIn__FilterDatabase_3" localSheetId="13">#REF!</definedName>
    <definedName name="Excel_BuiltIn__FilterDatabase_3" localSheetId="15">#REF!</definedName>
    <definedName name="Excel_BuiltIn__FilterDatabase_3" localSheetId="14">#REF!</definedName>
    <definedName name="Excel_BuiltIn__FilterDatabase_3">#REF!</definedName>
    <definedName name="Excel_BuiltIn_Print_Titles_1" localSheetId="4">#REF!,#REF!</definedName>
    <definedName name="Excel_BuiltIn_Print_Titles_1" localSheetId="8">#REF!,#REF!</definedName>
    <definedName name="Excel_BuiltIn_Print_Titles_1" localSheetId="12">#REF!,#REF!</definedName>
    <definedName name="Excel_BuiltIn_Print_Titles_1" localSheetId="16">#REF!,#REF!</definedName>
    <definedName name="Excel_BuiltIn_Print_Titles_1" localSheetId="17">#REF!,#REF!</definedName>
    <definedName name="Excel_BuiltIn_Print_Titles_1" localSheetId="13">#REF!,#REF!</definedName>
    <definedName name="Excel_BuiltIn_Print_Titles_1" localSheetId="15">#REF!,#REF!</definedName>
    <definedName name="Excel_BuiltIn_Print_Titles_1" localSheetId="14">#REF!,#REF!</definedName>
    <definedName name="Excel_BuiltIn_Print_Titles_1">#REF!,#REF!</definedName>
    <definedName name="preçoaçucar" localSheetId="4">#REF!</definedName>
    <definedName name="preçoaçucar" localSheetId="8">#REF!</definedName>
    <definedName name="preçoaçucar" localSheetId="12">#REF!</definedName>
    <definedName name="preçoaçucar" localSheetId="16">#REF!</definedName>
    <definedName name="preçoaçucar" localSheetId="17">#REF!</definedName>
    <definedName name="preçoaçucar" localSheetId="13">#REF!</definedName>
    <definedName name="preçoaçucar" localSheetId="15">#REF!</definedName>
    <definedName name="preçoaçucar" localSheetId="14">#REF!</definedName>
    <definedName name="preçoaçucar">#REF!</definedName>
    <definedName name="preçocafé" localSheetId="4">#REF!</definedName>
    <definedName name="preçocafé" localSheetId="8">#REF!</definedName>
    <definedName name="preçocafé" localSheetId="12">#REF!</definedName>
    <definedName name="preçocafé" localSheetId="16">#REF!</definedName>
    <definedName name="preçocafé" localSheetId="17">#REF!</definedName>
    <definedName name="preçocafé" localSheetId="13">#REF!</definedName>
    <definedName name="preçocafé" localSheetId="15">#REF!</definedName>
    <definedName name="preçocafé" localSheetId="14">#REF!</definedName>
    <definedName name="preçocafé">#REF!</definedName>
    <definedName name="preçocopo200" localSheetId="4">#REF!</definedName>
    <definedName name="preçocopo200" localSheetId="8">#REF!</definedName>
    <definedName name="preçocopo200" localSheetId="12">#REF!</definedName>
    <definedName name="preçocopo200" localSheetId="16">#REF!</definedName>
    <definedName name="preçocopo200" localSheetId="17">#REF!</definedName>
    <definedName name="preçocopo200" localSheetId="13">#REF!</definedName>
    <definedName name="preçocopo200" localSheetId="15">#REF!</definedName>
    <definedName name="preçocopo200" localSheetId="14">#REF!</definedName>
    <definedName name="preçocopo200">#REF!</definedName>
    <definedName name="preçocopo50" localSheetId="4">#REF!</definedName>
    <definedName name="preçocopo50" localSheetId="8">#REF!</definedName>
    <definedName name="preçocopo50" localSheetId="12">#REF!</definedName>
    <definedName name="preçocopo50" localSheetId="16">#REF!</definedName>
    <definedName name="preçocopo50" localSheetId="17">#REF!</definedName>
    <definedName name="preçocopo50" localSheetId="13">#REF!</definedName>
    <definedName name="preçocopo50" localSheetId="15">#REF!</definedName>
    <definedName name="preçocopo50" localSheetId="14">#REF!</definedName>
    <definedName name="preçocopo50">#REF!</definedName>
    <definedName name="preçoleite" localSheetId="4">#REF!</definedName>
    <definedName name="preçoleite" localSheetId="8">#REF!</definedName>
    <definedName name="preçoleite" localSheetId="12">#REF!</definedName>
    <definedName name="preçoleite" localSheetId="16">#REF!</definedName>
    <definedName name="preçoleite" localSheetId="17">#REF!</definedName>
    <definedName name="preçoleite" localSheetId="13">#REF!</definedName>
    <definedName name="preçoleite" localSheetId="15">#REF!</definedName>
    <definedName name="preçoleite" localSheetId="14">#REF!</definedName>
    <definedName name="preçoleite">#REF!</definedName>
    <definedName name="preçomanteiga" localSheetId="4">#REF!</definedName>
    <definedName name="preçomanteiga" localSheetId="8">#REF!</definedName>
    <definedName name="preçomanteiga" localSheetId="12">#REF!</definedName>
    <definedName name="preçomanteiga" localSheetId="16">#REF!</definedName>
    <definedName name="preçomanteiga" localSheetId="17">#REF!</definedName>
    <definedName name="preçomanteiga" localSheetId="13">#REF!</definedName>
    <definedName name="preçomanteiga" localSheetId="15">#REF!</definedName>
    <definedName name="preçomanteiga" localSheetId="14">#REF!</definedName>
    <definedName name="preçomanteiga">#REF!</definedName>
    <definedName name="preçopão" localSheetId="4">#REF!</definedName>
    <definedName name="preçopão" localSheetId="8">#REF!</definedName>
    <definedName name="preçopão" localSheetId="12">#REF!</definedName>
    <definedName name="preçopão" localSheetId="16">#REF!</definedName>
    <definedName name="preçopão" localSheetId="17">#REF!</definedName>
    <definedName name="preçopão" localSheetId="13">#REF!</definedName>
    <definedName name="preçopão" localSheetId="15">#REF!</definedName>
    <definedName name="preçopão" localSheetId="14">#REF!</definedName>
    <definedName name="preçopão">#REF!</definedName>
    <definedName name="Print_Area_0" localSheetId="0">'Resumo Geral-cópia'!$A$1:$G$42</definedName>
    <definedName name="sdf" localSheetId="4">#REF!</definedName>
    <definedName name="sdf" localSheetId="8">#REF!</definedName>
    <definedName name="sdf" localSheetId="12">#REF!</definedName>
    <definedName name="sdf" localSheetId="16">#REF!</definedName>
    <definedName name="sdf" localSheetId="17">#REF!</definedName>
    <definedName name="sdf" localSheetId="13">#REF!</definedName>
    <definedName name="sdf" localSheetId="15">#REF!</definedName>
    <definedName name="sdf" localSheetId="14">#REF!</definedName>
    <definedName name="sdf">#REF!</definedName>
    <definedName name="Servente" localSheetId="4">#REF!</definedName>
    <definedName name="Servente" localSheetId="8">#REF!</definedName>
    <definedName name="Servente" localSheetId="12">#REF!</definedName>
    <definedName name="Servente" localSheetId="16">#REF!</definedName>
    <definedName name="Servente" localSheetId="17">#REF!</definedName>
    <definedName name="Servente" localSheetId="13">#REF!</definedName>
    <definedName name="Servente" localSheetId="15">#REF!</definedName>
    <definedName name="Servente" localSheetId="14">#REF!</definedName>
    <definedName name="Servente">#REF!</definedName>
    <definedName name="ss" localSheetId="4">#REF!</definedName>
    <definedName name="ss" localSheetId="8">#REF!</definedName>
    <definedName name="ss" localSheetId="12">#REF!</definedName>
    <definedName name="ss" localSheetId="16">#REF!</definedName>
    <definedName name="ss" localSheetId="17">#REF!</definedName>
    <definedName name="ss" localSheetId="13">#REF!</definedName>
    <definedName name="ss" localSheetId="15">#REF!</definedName>
    <definedName name="ss" localSheetId="14">#REF!</definedName>
    <definedName name="ss">#REF!</definedName>
    <definedName name="USUÁ" localSheetId="4">#REF!</definedName>
    <definedName name="USUÁ" localSheetId="8">#REF!</definedName>
    <definedName name="USUÁ" localSheetId="12">#REF!</definedName>
    <definedName name="USUÁ" localSheetId="16">#REF!</definedName>
    <definedName name="USUÁ" localSheetId="17">#REF!</definedName>
    <definedName name="USUÁ" localSheetId="13">#REF!</definedName>
    <definedName name="USUÁ" localSheetId="15">#REF!</definedName>
    <definedName name="USUÁ" localSheetId="14">#REF!</definedName>
    <definedName name="USUÁ">#REF!</definedName>
    <definedName name="USUÁRIOS" localSheetId="4">#REF!</definedName>
    <definedName name="USUÁRIOS" localSheetId="8">#REF!</definedName>
    <definedName name="USUÁRIOS" localSheetId="12">#REF!</definedName>
    <definedName name="USUÁRIOS" localSheetId="16">#REF!</definedName>
    <definedName name="USUÁRIOS" localSheetId="17">#REF!</definedName>
    <definedName name="USUÁRIOS" localSheetId="13">#REF!</definedName>
    <definedName name="USUÁRIOS" localSheetId="15">#REF!</definedName>
    <definedName name="USUÁRIOS" localSheetId="14">#REF!</definedName>
    <definedName name="USUÁRIOS">#REF!</definedName>
    <definedName name="USUÁRIOTERESINA" localSheetId="4">#REF!</definedName>
    <definedName name="USUÁRIOTERESINA" localSheetId="8">#REF!</definedName>
    <definedName name="USUÁRIOTERESINA" localSheetId="12">#REF!</definedName>
    <definedName name="USUÁRIOTERESINA" localSheetId="16">#REF!</definedName>
    <definedName name="USUÁRIOTERESINA" localSheetId="17">#REF!</definedName>
    <definedName name="USUÁRIOTERESINA" localSheetId="13">#REF!</definedName>
    <definedName name="USUÁRIOTERESINA" localSheetId="15">#REF!</definedName>
    <definedName name="USUÁRIOTERESINA" localSheetId="14">#REF!</definedName>
    <definedName name="USUÁRIOTERESINA">#REF!</definedName>
  </definedNames>
  <calcPr calcId="191029" fullPrecision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88" l="1"/>
  <c r="E11" i="79"/>
  <c r="E11" i="81" l="1"/>
  <c r="E10" i="81"/>
  <c r="E9" i="75"/>
  <c r="E8" i="75"/>
  <c r="E10" i="78"/>
  <c r="E9" i="78"/>
  <c r="E20" i="79"/>
  <c r="E21" i="79" s="1"/>
  <c r="E7" i="91" l="1"/>
  <c r="E9" i="91"/>
  <c r="E6" i="91"/>
  <c r="E8" i="91"/>
  <c r="E5" i="91"/>
  <c r="G139" i="86"/>
  <c r="G138" i="86"/>
  <c r="G136" i="86"/>
  <c r="G134" i="86"/>
  <c r="G133" i="86"/>
  <c r="G132" i="86"/>
  <c r="G131" i="86"/>
  <c r="G130" i="86"/>
  <c r="G138" i="84"/>
  <c r="G137" i="84"/>
  <c r="G135" i="84"/>
  <c r="G133" i="84"/>
  <c r="G132" i="84"/>
  <c r="G131" i="84"/>
  <c r="G130" i="84"/>
  <c r="G129" i="84"/>
  <c r="G138" i="83"/>
  <c r="G137" i="83"/>
  <c r="G135" i="83"/>
  <c r="G133" i="83"/>
  <c r="G132" i="83"/>
  <c r="G131" i="83"/>
  <c r="G130" i="83"/>
  <c r="G129" i="83"/>
  <c r="G138" i="82"/>
  <c r="G137" i="82"/>
  <c r="G132" i="82"/>
  <c r="G133" i="82"/>
  <c r="G131" i="82"/>
  <c r="G130" i="82"/>
  <c r="G129" i="82"/>
  <c r="G135" i="82"/>
  <c r="F85" i="82"/>
  <c r="E9" i="92" l="1"/>
  <c r="A2" i="84" l="1"/>
  <c r="A2" i="86" s="1"/>
  <c r="C7" i="83"/>
  <c r="C7" i="84" s="1"/>
  <c r="C7" i="86" s="1"/>
  <c r="C6" i="83"/>
  <c r="C6" i="84" s="1"/>
  <c r="C6" i="86" s="1"/>
  <c r="E8" i="81"/>
  <c r="E8" i="92" l="1"/>
  <c r="E7" i="92"/>
  <c r="E6" i="92"/>
  <c r="E5" i="92"/>
  <c r="E15" i="88"/>
  <c r="E11" i="92" l="1"/>
  <c r="E6" i="80"/>
  <c r="E7" i="80"/>
  <c r="E8" i="80"/>
  <c r="E9" i="80"/>
  <c r="E10" i="80"/>
  <c r="E11" i="80"/>
  <c r="E12" i="80"/>
  <c r="E13" i="80"/>
  <c r="E14" i="80"/>
  <c r="E15" i="80"/>
  <c r="E16" i="80"/>
  <c r="E17" i="80"/>
  <c r="E18" i="80"/>
  <c r="E19" i="80"/>
  <c r="E20" i="80"/>
  <c r="E21" i="80"/>
  <c r="E22" i="80"/>
  <c r="E23" i="80"/>
  <c r="E24" i="80"/>
  <c r="E25" i="80"/>
  <c r="E26" i="80"/>
  <c r="E27" i="80"/>
  <c r="E28" i="80"/>
  <c r="E29" i="80"/>
  <c r="E30" i="80"/>
  <c r="E31" i="80"/>
  <c r="E32" i="80"/>
  <c r="E33" i="80"/>
  <c r="E34" i="80"/>
  <c r="E35" i="80"/>
  <c r="E36" i="80"/>
  <c r="E5" i="80"/>
  <c r="E6" i="79"/>
  <c r="E7" i="79"/>
  <c r="E8" i="79"/>
  <c r="E9" i="79"/>
  <c r="E10" i="79"/>
  <c r="E12" i="79"/>
  <c r="E13" i="79"/>
  <c r="E14" i="79"/>
  <c r="E15" i="79"/>
  <c r="E16" i="79"/>
  <c r="E17" i="79"/>
  <c r="E18" i="79"/>
  <c r="E19" i="79"/>
  <c r="E5" i="79"/>
  <c r="E6" i="78"/>
  <c r="E7" i="78"/>
  <c r="E8" i="78"/>
  <c r="E5" i="78"/>
  <c r="E4" i="81"/>
  <c r="E5" i="81"/>
  <c r="E6" i="81"/>
  <c r="E7" i="81"/>
  <c r="E9" i="81"/>
  <c r="E3" i="81"/>
  <c r="E5" i="75"/>
  <c r="E6" i="75"/>
  <c r="E7" i="75"/>
  <c r="E4" i="75"/>
  <c r="E5" i="76"/>
  <c r="E12" i="76"/>
  <c r="E19" i="76" s="1"/>
  <c r="E20" i="76" s="1"/>
  <c r="E6" i="76"/>
  <c r="E7" i="76"/>
  <c r="E8" i="76"/>
  <c r="E9" i="76"/>
  <c r="E10" i="76"/>
  <c r="E11" i="76"/>
  <c r="E13" i="76"/>
  <c r="E14" i="76"/>
  <c r="E15" i="76"/>
  <c r="E16" i="76"/>
  <c r="E17" i="76"/>
  <c r="E18" i="76"/>
  <c r="E4" i="76"/>
  <c r="E7" i="77"/>
  <c r="E9" i="77"/>
  <c r="E6" i="77"/>
  <c r="E8" i="77"/>
  <c r="E10" i="77"/>
  <c r="E11" i="77"/>
  <c r="E12" i="77"/>
  <c r="E13" i="77"/>
  <c r="E14" i="77"/>
  <c r="E15" i="77"/>
  <c r="E16" i="77"/>
  <c r="E5" i="77"/>
  <c r="E6" i="90"/>
  <c r="E7" i="90"/>
  <c r="E8" i="90"/>
  <c r="E5" i="90"/>
  <c r="E7" i="88"/>
  <c r="E8" i="88"/>
  <c r="E9" i="88"/>
  <c r="E10" i="88"/>
  <c r="E12" i="88"/>
  <c r="E13" i="88"/>
  <c r="E14" i="88"/>
  <c r="E16" i="88"/>
  <c r="E6" i="87"/>
  <c r="E7" i="87"/>
  <c r="E8" i="87"/>
  <c r="E5" i="87"/>
  <c r="G69" i="84"/>
  <c r="E12" i="92" l="1"/>
  <c r="G121" i="86" s="1"/>
  <c r="E6" i="88"/>
  <c r="E5" i="88"/>
  <c r="E10" i="91"/>
  <c r="E11" i="91" s="1"/>
  <c r="G118" i="86" s="1"/>
  <c r="E9" i="87"/>
  <c r="E10" i="87" s="1"/>
  <c r="G117" i="86" s="1"/>
  <c r="J153" i="86"/>
  <c r="F101" i="86"/>
  <c r="F85" i="86"/>
  <c r="G73" i="86"/>
  <c r="G79" i="86" s="1"/>
  <c r="F62" i="86"/>
  <c r="F49" i="86"/>
  <c r="G35" i="86"/>
  <c r="G42" i="86" s="1"/>
  <c r="F27" i="86"/>
  <c r="E17" i="88" l="1"/>
  <c r="E9" i="90"/>
  <c r="G85" i="86"/>
  <c r="G59" i="86"/>
  <c r="G87" i="86"/>
  <c r="G88" i="86" s="1"/>
  <c r="F88" i="86"/>
  <c r="F90" i="86" s="1"/>
  <c r="G98" i="86"/>
  <c r="G55" i="86"/>
  <c r="G48" i="86"/>
  <c r="G57" i="86"/>
  <c r="G97" i="86"/>
  <c r="G60" i="86"/>
  <c r="G99" i="86"/>
  <c r="G54" i="86"/>
  <c r="G84" i="86"/>
  <c r="F141" i="86"/>
  <c r="G89" i="86"/>
  <c r="G56" i="86"/>
  <c r="G95" i="86"/>
  <c r="G146" i="86"/>
  <c r="G61" i="86"/>
  <c r="G47" i="86"/>
  <c r="G58" i="86"/>
  <c r="G86" i="86"/>
  <c r="G96" i="86"/>
  <c r="G106" i="86"/>
  <c r="G107" i="86" s="1"/>
  <c r="G112" i="86" s="1"/>
  <c r="E19" i="88" l="1"/>
  <c r="G120" i="86" s="1"/>
  <c r="E18" i="88"/>
  <c r="E11" i="90"/>
  <c r="E10" i="90"/>
  <c r="G90" i="86"/>
  <c r="G148" i="86" s="1"/>
  <c r="G49" i="86"/>
  <c r="G50" i="86" s="1"/>
  <c r="G62" i="86"/>
  <c r="G78" i="86" s="1"/>
  <c r="G101" i="86"/>
  <c r="G102" i="86" s="1"/>
  <c r="G103" i="86" s="1"/>
  <c r="G111" i="86" s="1"/>
  <c r="G113" i="86" s="1"/>
  <c r="G149" i="86" s="1"/>
  <c r="F60" i="84"/>
  <c r="F60" i="83"/>
  <c r="E12" i="90" l="1"/>
  <c r="G119" i="86" s="1"/>
  <c r="G122" i="86" s="1"/>
  <c r="G77" i="86"/>
  <c r="G80" i="86" s="1"/>
  <c r="F60" i="82"/>
  <c r="G150" i="86" l="1"/>
  <c r="G128" i="86"/>
  <c r="H134" i="86"/>
  <c r="G147" i="86"/>
  <c r="H80" i="86"/>
  <c r="I49" i="86"/>
  <c r="J152" i="84"/>
  <c r="F101" i="84"/>
  <c r="F85" i="84"/>
  <c r="F62" i="84"/>
  <c r="F49" i="84"/>
  <c r="G35" i="84"/>
  <c r="G42" i="84" s="1"/>
  <c r="F30" i="84"/>
  <c r="F27" i="84"/>
  <c r="J152" i="83"/>
  <c r="F101" i="83"/>
  <c r="F85" i="83"/>
  <c r="G73" i="83"/>
  <c r="G79" i="83" s="1"/>
  <c r="F62" i="83"/>
  <c r="F88" i="83" s="1"/>
  <c r="F49" i="83"/>
  <c r="F30" i="83"/>
  <c r="G35" i="83"/>
  <c r="G42" i="83" s="1"/>
  <c r="F27" i="83"/>
  <c r="J152" i="82"/>
  <c r="F101" i="82"/>
  <c r="G73" i="82"/>
  <c r="G79" i="82" s="1"/>
  <c r="F62" i="82"/>
  <c r="F88" i="82" s="1"/>
  <c r="F49" i="82"/>
  <c r="G42" i="82"/>
  <c r="F30" i="82"/>
  <c r="F27" i="82"/>
  <c r="G151" i="86" l="1"/>
  <c r="G98" i="82"/>
  <c r="I42" i="82"/>
  <c r="G140" i="86"/>
  <c r="H153" i="86" s="1"/>
  <c r="G86" i="84"/>
  <c r="G54" i="84"/>
  <c r="I42" i="83"/>
  <c r="G85" i="83"/>
  <c r="G96" i="84"/>
  <c r="G55" i="82"/>
  <c r="G85" i="82"/>
  <c r="G96" i="82"/>
  <c r="G56" i="82"/>
  <c r="G86" i="82"/>
  <c r="G99" i="82"/>
  <c r="G59" i="83"/>
  <c r="G47" i="82"/>
  <c r="G59" i="82"/>
  <c r="G89" i="82"/>
  <c r="G145" i="82"/>
  <c r="G47" i="84"/>
  <c r="G85" i="84"/>
  <c r="G106" i="84"/>
  <c r="G107" i="84" s="1"/>
  <c r="G112" i="84" s="1"/>
  <c r="G95" i="82"/>
  <c r="G106" i="82"/>
  <c r="G107" i="82" s="1"/>
  <c r="G112" i="82" s="1"/>
  <c r="F88" i="84"/>
  <c r="F90" i="84" s="1"/>
  <c r="F90" i="82"/>
  <c r="G98" i="83"/>
  <c r="G61" i="83"/>
  <c r="G58" i="83"/>
  <c r="G54" i="83"/>
  <c r="G96" i="83"/>
  <c r="G89" i="83"/>
  <c r="G86" i="83"/>
  <c r="G97" i="83"/>
  <c r="G87" i="83"/>
  <c r="G88" i="83" s="1"/>
  <c r="G84" i="83"/>
  <c r="G60" i="83"/>
  <c r="G57" i="83"/>
  <c r="G48" i="83"/>
  <c r="G106" i="83"/>
  <c r="G107" i="83" s="1"/>
  <c r="G112" i="83" s="1"/>
  <c r="G56" i="83"/>
  <c r="G47" i="83"/>
  <c r="G95" i="83"/>
  <c r="G73" i="84"/>
  <c r="G79" i="84" s="1"/>
  <c r="G55" i="83"/>
  <c r="F90" i="83"/>
  <c r="G99" i="83"/>
  <c r="G145" i="83"/>
  <c r="G145" i="84"/>
  <c r="G99" i="84"/>
  <c r="G95" i="84"/>
  <c r="G59" i="84"/>
  <c r="G55" i="84"/>
  <c r="I42" i="84"/>
  <c r="G97" i="84"/>
  <c r="G87" i="84"/>
  <c r="G88" i="84" s="1"/>
  <c r="G84" i="84"/>
  <c r="G98" i="84"/>
  <c r="G61" i="84"/>
  <c r="G58" i="84"/>
  <c r="G60" i="84"/>
  <c r="G57" i="84"/>
  <c r="G48" i="84"/>
  <c r="G56" i="84"/>
  <c r="G89" i="84"/>
  <c r="F140" i="84"/>
  <c r="G48" i="82"/>
  <c r="G57" i="82"/>
  <c r="G60" i="82"/>
  <c r="G84" i="82"/>
  <c r="G87" i="82"/>
  <c r="G88" i="82" s="1"/>
  <c r="G97" i="82"/>
  <c r="F140" i="82"/>
  <c r="F140" i="83"/>
  <c r="G54" i="82"/>
  <c r="G58" i="82"/>
  <c r="G61" i="82"/>
  <c r="G137" i="86" l="1"/>
  <c r="G135" i="86"/>
  <c r="G49" i="82"/>
  <c r="G50" i="82" s="1"/>
  <c r="G77" i="82" s="1"/>
  <c r="G49" i="84"/>
  <c r="G50" i="84" s="1"/>
  <c r="G77" i="84" s="1"/>
  <c r="G49" i="83"/>
  <c r="G50" i="83" s="1"/>
  <c r="G101" i="82"/>
  <c r="G102" i="82" s="1"/>
  <c r="G103" i="82" s="1"/>
  <c r="G111" i="82" s="1"/>
  <c r="G113" i="82" s="1"/>
  <c r="G148" i="82" s="1"/>
  <c r="G101" i="83"/>
  <c r="G102" i="83" s="1"/>
  <c r="G103" i="83" s="1"/>
  <c r="G111" i="83" s="1"/>
  <c r="G113" i="83" s="1"/>
  <c r="G148" i="83" s="1"/>
  <c r="G62" i="84"/>
  <c r="G78" i="84" s="1"/>
  <c r="G62" i="82"/>
  <c r="G78" i="82" s="1"/>
  <c r="G90" i="84"/>
  <c r="G147" i="84" s="1"/>
  <c r="G90" i="83"/>
  <c r="G147" i="83" s="1"/>
  <c r="G90" i="82"/>
  <c r="G147" i="82" s="1"/>
  <c r="G101" i="84"/>
  <c r="G102" i="84" s="1"/>
  <c r="G103" i="84" s="1"/>
  <c r="G111" i="84" s="1"/>
  <c r="G113" i="84" s="1"/>
  <c r="G148" i="84" s="1"/>
  <c r="G62" i="83"/>
  <c r="G141" i="86" l="1"/>
  <c r="G152" i="86" s="1"/>
  <c r="G153" i="86" s="1"/>
  <c r="G165" i="86" s="1"/>
  <c r="G77" i="83"/>
  <c r="G80" i="82"/>
  <c r="I49" i="82" s="1"/>
  <c r="G78" i="83"/>
  <c r="G80" i="84"/>
  <c r="G80" i="83" l="1"/>
  <c r="H80" i="83" s="1"/>
  <c r="C158" i="86"/>
  <c r="G158" i="86" s="1"/>
  <c r="G159" i="86" s="1"/>
  <c r="H80" i="82"/>
  <c r="G146" i="82"/>
  <c r="I49" i="84"/>
  <c r="G146" i="84"/>
  <c r="H80" i="84"/>
  <c r="G146" i="83" l="1"/>
  <c r="I49" i="83"/>
  <c r="G166" i="86"/>
  <c r="H167" i="86" s="1"/>
  <c r="I9" i="85"/>
  <c r="E158" i="86"/>
  <c r="E17" i="77"/>
  <c r="E18" i="77" s="1"/>
  <c r="G119" i="83" s="1"/>
  <c r="G117" i="84"/>
  <c r="G118" i="84"/>
  <c r="G117" i="83"/>
  <c r="G117" i="82"/>
  <c r="G121" i="82" s="1"/>
  <c r="E37" i="80"/>
  <c r="E38" i="80" s="1"/>
  <c r="G119" i="84" s="1"/>
  <c r="G118" i="83"/>
  <c r="G121" i="84" l="1"/>
  <c r="G121" i="83"/>
  <c r="H127" i="83" s="1"/>
  <c r="G139" i="83" s="1"/>
  <c r="G167" i="86"/>
  <c r="G149" i="82"/>
  <c r="G150" i="82" s="1"/>
  <c r="H127" i="82"/>
  <c r="G149" i="84" l="1"/>
  <c r="G150" i="84" s="1"/>
  <c r="H127" i="84"/>
  <c r="G127" i="84" s="1"/>
  <c r="G149" i="83"/>
  <c r="G150" i="83" s="1"/>
  <c r="G139" i="82"/>
  <c r="G127" i="82"/>
  <c r="G127" i="83"/>
  <c r="G139" i="84" l="1"/>
  <c r="H152" i="84" s="1"/>
  <c r="H152" i="83"/>
  <c r="H152" i="82"/>
  <c r="G134" i="84" l="1"/>
  <c r="G136" i="84"/>
  <c r="G136" i="83"/>
  <c r="G134" i="83"/>
  <c r="G134" i="82"/>
  <c r="G136" i="82"/>
  <c r="G140" i="82" l="1"/>
  <c r="G151" i="82" s="1"/>
  <c r="G152" i="82" s="1"/>
  <c r="G164" i="82" s="1"/>
  <c r="G140" i="84"/>
  <c r="G151" i="84" s="1"/>
  <c r="G152" i="84" s="1"/>
  <c r="J9" i="85" s="1"/>
  <c r="I6" i="85"/>
  <c r="J6" i="85" s="1"/>
  <c r="K6" i="85" s="1"/>
  <c r="C157" i="82"/>
  <c r="E157" i="82" s="1"/>
  <c r="G140" i="83"/>
  <c r="G151" i="83" s="1"/>
  <c r="F29" i="1"/>
  <c r="G29" i="1" s="1"/>
  <c r="D29" i="1"/>
  <c r="C29" i="1"/>
  <c r="F28" i="1"/>
  <c r="D28" i="1"/>
  <c r="C28" i="1"/>
  <c r="F27" i="1"/>
  <c r="G27" i="1" s="1"/>
  <c r="D27" i="1"/>
  <c r="F26" i="1"/>
  <c r="D26" i="1"/>
  <c r="C26" i="1"/>
  <c r="F25" i="1"/>
  <c r="D25" i="1"/>
  <c r="C25" i="1"/>
  <c r="F24" i="1"/>
  <c r="D24" i="1"/>
  <c r="C24" i="1"/>
  <c r="F23" i="1"/>
  <c r="D23" i="1"/>
  <c r="C23" i="1"/>
  <c r="F22" i="1"/>
  <c r="D22" i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F17" i="1"/>
  <c r="D17" i="1"/>
  <c r="C17" i="1"/>
  <c r="F16" i="1"/>
  <c r="D16" i="1"/>
  <c r="C16" i="1"/>
  <c r="C30" i="1" s="1"/>
  <c r="K9" i="85" l="1"/>
  <c r="G152" i="83"/>
  <c r="C157" i="83" s="1"/>
  <c r="E157" i="83" s="1"/>
  <c r="C157" i="84"/>
  <c r="G157" i="84" s="1"/>
  <c r="G158" i="84" s="1"/>
  <c r="G164" i="84"/>
  <c r="G157" i="82"/>
  <c r="G158" i="82" s="1"/>
  <c r="G165" i="82" s="1"/>
  <c r="G18" i="1"/>
  <c r="G22" i="1"/>
  <c r="G26" i="1"/>
  <c r="G19" i="1"/>
  <c r="G23" i="1"/>
  <c r="G17" i="1"/>
  <c r="G21" i="1"/>
  <c r="G25" i="1"/>
  <c r="G20" i="1"/>
  <c r="G24" i="1"/>
  <c r="G28" i="1"/>
  <c r="G16" i="1"/>
  <c r="G30" i="1" s="1"/>
  <c r="G31" i="1" s="1"/>
  <c r="G165" i="84" l="1"/>
  <c r="H166" i="84" s="1"/>
  <c r="I8" i="85"/>
  <c r="J8" i="85" s="1"/>
  <c r="E157" i="84"/>
  <c r="I7" i="85"/>
  <c r="J7" i="85" s="1"/>
  <c r="G166" i="82"/>
  <c r="H166" i="82"/>
  <c r="G164" i="83"/>
  <c r="G157" i="83"/>
  <c r="G158" i="83" s="1"/>
  <c r="G165" i="83" s="1"/>
  <c r="H166" i="83" s="1"/>
  <c r="K8" i="85" l="1"/>
  <c r="J10" i="85"/>
  <c r="G166" i="84"/>
  <c r="K7" i="85"/>
  <c r="G166" i="83"/>
  <c r="K10" i="85" l="1"/>
  <c r="K13" i="85" s="1"/>
  <c r="K11" i="85"/>
</calcChain>
</file>

<file path=xl/sharedStrings.xml><?xml version="1.0" encoding="utf-8"?>
<sst xmlns="http://schemas.openxmlformats.org/spreadsheetml/2006/main" count="1391" uniqueCount="373">
  <si>
    <t>PLANILHA DE CUSTOS E FORMAÇÃO DE PREÇOS</t>
  </si>
  <si>
    <t>GRUPO 1</t>
  </si>
  <si>
    <r>
      <rPr>
        <b/>
        <sz val="10"/>
        <rFont val="Calibri"/>
        <family val="2"/>
        <charset val="1"/>
      </rPr>
      <t>N</t>
    </r>
    <r>
      <rPr>
        <b/>
        <strike/>
        <sz val="10"/>
        <rFont val="Calibri"/>
        <family val="2"/>
        <charset val="1"/>
      </rPr>
      <t>º</t>
    </r>
    <r>
      <rPr>
        <b/>
        <sz val="10"/>
        <rFont val="Calibri"/>
        <family val="2"/>
        <charset val="1"/>
      </rPr>
      <t xml:space="preserve"> Processo: 23334.000386/2014-97</t>
    </r>
  </si>
  <si>
    <r>
      <rPr>
        <b/>
        <sz val="10"/>
        <rFont val="Calibri"/>
        <family val="2"/>
        <charset val="1"/>
      </rPr>
      <t>Licitação N</t>
    </r>
    <r>
      <rPr>
        <b/>
        <strike/>
        <sz val="10"/>
        <rFont val="Calibri"/>
        <family val="2"/>
        <charset val="1"/>
      </rPr>
      <t>º</t>
    </r>
    <r>
      <rPr>
        <b/>
        <sz val="10"/>
        <rFont val="Calibri"/>
        <family val="2"/>
        <charset val="1"/>
      </rPr>
      <t xml:space="preserve"> 09/2014</t>
    </r>
  </si>
  <si>
    <t>Dia:</t>
  </si>
  <si>
    <t>Hora:</t>
  </si>
  <si>
    <t>Validade da Proposta</t>
  </si>
  <si>
    <t>60 dias</t>
  </si>
  <si>
    <t>Empresa:</t>
  </si>
  <si>
    <t>Viana &amp; Kruger LTDA - EPP</t>
  </si>
  <si>
    <t>CNPJ:</t>
  </si>
  <si>
    <t>06.865.432/0001-41</t>
  </si>
  <si>
    <t>Telefone</t>
  </si>
  <si>
    <t>73-3292-0400</t>
  </si>
  <si>
    <t>Banco</t>
  </si>
  <si>
    <t>Bradesco</t>
  </si>
  <si>
    <t>Agencia</t>
  </si>
  <si>
    <t>Conta</t>
  </si>
  <si>
    <t>9723-3</t>
  </si>
  <si>
    <t>E-MAIL</t>
  </si>
  <si>
    <t>adm@atlanticaserviços .com.br</t>
  </si>
  <si>
    <t>73 - 3292-0400</t>
  </si>
  <si>
    <t>AO MINISTÉRIO DA EDUCAÇÃO
SECRETARIA DE EDUCAÇÃO PROFISSIONAL E TECNOLÓGICA
INSTITUTO FEDERAL DE EDUCAÇÃO, CIÊNCIA E TECNOLOGIA BAIANO REITORIA</t>
  </si>
  <si>
    <t>RESUMO GERAL</t>
  </si>
  <si>
    <t>Cargo</t>
  </si>
  <si>
    <t>QUANT.</t>
  </si>
  <si>
    <t>Salário Normativo /
Convenção Coletiva</t>
  </si>
  <si>
    <t>Valor Total Unitário (R$)</t>
  </si>
  <si>
    <t>Valor Total Mensal (R$)</t>
  </si>
  <si>
    <t>Ajudante de Cozinha</t>
  </si>
  <si>
    <t>Atendente</t>
  </si>
  <si>
    <t>Auxiliar de Manutenção Predial</t>
  </si>
  <si>
    <t>Auxiliar de Produção</t>
  </si>
  <si>
    <t>Cozinheira</t>
  </si>
  <si>
    <t>Encarregado de Campo</t>
  </si>
  <si>
    <t>Jardineiro</t>
  </si>
  <si>
    <t>Motorista Rodoviário D</t>
  </si>
  <si>
    <t>Oficial de Manutenção Predial</t>
  </si>
  <si>
    <t>Poteiro</t>
  </si>
  <si>
    <t>Recepcinista V</t>
  </si>
  <si>
    <t>Servente</t>
  </si>
  <si>
    <t>M²</t>
  </si>
  <si>
    <t xml:space="preserve">Supervisor </t>
  </si>
  <si>
    <t>Tratorista</t>
  </si>
  <si>
    <t>TOTAL</t>
  </si>
  <si>
    <t>TOTAL GLOBAL ANUAL</t>
  </si>
  <si>
    <t>Nota: Declaro que em todos os preços acima estão incluídos todos os custos inerentes ao objeto licitado.</t>
  </si>
  <si>
    <t>____________________________________________</t>
  </si>
  <si>
    <t xml:space="preserve">                      __________________________________________</t>
  </si>
  <si>
    <t>Gabriela Tami Magami</t>
  </si>
  <si>
    <t>Marcus Vincios Pinto Viana</t>
  </si>
  <si>
    <t>Responsavel Tecnico</t>
  </si>
  <si>
    <t>Diretor Presidente</t>
  </si>
  <si>
    <t>CPF: 026.802.185-66</t>
  </si>
  <si>
    <t>CPF: 897.094.116-91</t>
  </si>
  <si>
    <t>RG: 114.897.5900 SSP/BA</t>
  </si>
  <si>
    <t>RG: MG-5.977.189</t>
  </si>
  <si>
    <t>Discriminação dos Serviços (dados referentes à contratação)</t>
  </si>
  <si>
    <t>A</t>
  </si>
  <si>
    <t>B</t>
  </si>
  <si>
    <t>C</t>
  </si>
  <si>
    <t>D</t>
  </si>
  <si>
    <t>Mão-de-obra vinculada à execução contratual</t>
  </si>
  <si>
    <t>Dados complementares para composição dos custos referente à mão-de-obra</t>
  </si>
  <si>
    <t>Tipo de serviço</t>
  </si>
  <si>
    <t>Composição da Remuneração</t>
  </si>
  <si>
    <t>Valor (R$)</t>
  </si>
  <si>
    <t>Adicional Noturno</t>
  </si>
  <si>
    <t>E</t>
  </si>
  <si>
    <t>F</t>
  </si>
  <si>
    <t>Férias e Adicional de Férias</t>
  </si>
  <si>
    <t>%</t>
  </si>
  <si>
    <t>INSS</t>
  </si>
  <si>
    <t>SEBRAE</t>
  </si>
  <si>
    <t>INCRA</t>
  </si>
  <si>
    <t>FGTS</t>
  </si>
  <si>
    <t>13º (décimo terceiro) Salário, Férias e Adicional de Férias</t>
  </si>
  <si>
    <t>GPS, FGTS e outras contribuições</t>
  </si>
  <si>
    <t>Benefícios Mensais e Diários</t>
  </si>
  <si>
    <t>Férias</t>
  </si>
  <si>
    <t>Ausências Legais</t>
  </si>
  <si>
    <t>Intervalo para repouso ou alimentação</t>
  </si>
  <si>
    <t>Intrajornada</t>
  </si>
  <si>
    <t>Custos Indiretos</t>
  </si>
  <si>
    <t>Lucro</t>
  </si>
  <si>
    <t>Tributos</t>
  </si>
  <si>
    <t>Provisão para Rescisão</t>
  </si>
  <si>
    <t xml:space="preserve">TOTAL MENSAL </t>
  </si>
  <si>
    <t>Reflexo</t>
  </si>
  <si>
    <t>Descrição</t>
  </si>
  <si>
    <t>Preço Unitário</t>
  </si>
  <si>
    <t>Qtde Semestral</t>
  </si>
  <si>
    <t>Valor Semestral</t>
  </si>
  <si>
    <t>Valor Mensal</t>
  </si>
  <si>
    <t>OFICIAL DE MANUTENÇÃO PREDIAL</t>
  </si>
  <si>
    <t>CALÇA JEANS TRADICIONAL, AZUL, COM EMBLEMA DA EMPRESA, TAMANHO SOB MEDIDA.</t>
  </si>
  <si>
    <t>CAMISETA GOLA POLO, NA COR USUAL DA EMPRESA, COM DOIS BOTÕES, MALHA PIQUET POLIALGODÃO ESTONADA (50% POLIÉSTER, 50% ALGODÃO) GRAMATURA 195 G/M², MANGA CURTA COM EMBLEMA DA EMPRESA, TAMANHO SOB MEDIDA</t>
  </si>
  <si>
    <t>JAQUETA EM NYLON COM ZÍPER, NA COR USUAL DA EMPRESA, COM FORRO PARA INVERNO E EMBLEMA DA EMPRESA. TAMANHO SOB MEDIDA</t>
  </si>
  <si>
    <t>ABAFADOR DE RUÍDOS 14 DB CG – 104, CONCHAS OVAIS DE MATERIAL PLÁSTICO RESISTENTE, COM BORDAS ALMOFADADAS EM ESPUMA DE NYLON E REVESTIDAS COM CAPA, ARCO TENSOR DE ALTA RESISTÊNCIA</t>
  </si>
  <si>
    <t>CAPA PARA CHUVA EM PVC COM CAPUZ</t>
  </si>
  <si>
    <t>CHAPÉU COM PROTEÇÃO DE PESCOÇO UV (TIPO SÁFARI) MATERIAL POLIAMIDA</t>
  </si>
  <si>
    <t>LUVA DE SEGURANÇA ANTI ESTÁTICA</t>
  </si>
  <si>
    <t>LUVA PVC LONGA SEM FORRO</t>
  </si>
  <si>
    <t>LUVA DE RASPA DE COURO - PUNHO DE 20CM, COM TIRA DE REFORÇO ENTRE O POLEGAR E INDICADOR COM PROTETOR DE ARTÉRIA</t>
  </si>
  <si>
    <t>MÁSCARA DE PROTEÇÃO SEM FILTRO</t>
  </si>
  <si>
    <t>ÓCULOS DE PROTEÇÃO, TRANSPARENTE, COM LENTE DE POLICARBONATO E COM PROTEÇÃO LATERAL</t>
  </si>
  <si>
    <t>PROTETOR AURICULAR</t>
  </si>
  <si>
    <t>PROTETOR SOLAR – FPS 50, 120 ML, PROTEÇÃO UVA+UVB, FOTOESTÁVEL.</t>
  </si>
  <si>
    <t>BOTA DE SEGURANÇA, MATERIAL BORRACHA, MATERIAL SOLA PVC - CLORETO DE POLIVINILA, TAMANHO A DEFINIR, TIPO CANO MÉDIO, CARACTERÍSTICAS ADICIONAIS COM FORRO, ANTIDERRAPANTE</t>
  </si>
  <si>
    <t xml:space="preserve">BOTA DE SEGURANÇA, COM BIQUEIRA DE AÇO, MATERIAL COURO,  MATERIAL SOLA BORRACHA TAMANHO  A DEFINIR. </t>
  </si>
  <si>
    <t>EQUIPAMENTO</t>
  </si>
  <si>
    <t>Qtde anual</t>
  </si>
  <si>
    <t>Valor total</t>
  </si>
  <si>
    <t>ALICATE BOMBA D’ÁGUA 10'</t>
  </si>
  <si>
    <t>ANDAIME DOBRÁVEL ALTURA ATÉ 5 METROS</t>
  </si>
  <si>
    <t>JOGO DE BROCA PARA METAL N.6, N.8, N.10</t>
  </si>
  <si>
    <t>BROXA PARA PINTOR (DOIS TAMANHOS PEQUENO E MÉDIO)</t>
  </si>
  <si>
    <t>CAIXA P/ FERRAMENTAS PLÁSTICA</t>
  </si>
  <si>
    <t>COMPRESSOR DE AR PARA PINTURA PORTÁTIL (COMPLETO COM O KIT DE ACESSÓRIOS: - 1 BICO DE ENCHER PNEUS; - 1 CALIBRADOR DE PNEUS; - 1 MANGUEIRA; - 1 PISTOLA PARA PINTURA E PULVERIZAÇÃO; - 1 BICO PARA ENCHER BOLAS; - 1 BICO PARA LIMPEZA; - 1 PISTOLA MULTIUSO)</t>
  </si>
  <si>
    <t>ESCADA DE ALUMÍNIO DE 6 DEGRAUS;</t>
  </si>
  <si>
    <t>JOGO DE CHAVE ALLEN 1,5MM À 10MM</t>
  </si>
  <si>
    <t>JOGO DE CHAVES DE BOCA, 6 À 22MM</t>
  </si>
  <si>
    <t>LANTERNA RECARREGÁVEL DE 15 LEDS</t>
  </si>
  <si>
    <t>PONTEIRO 10”</t>
  </si>
  <si>
    <t>TALHADEIRA 125 X 14MM</t>
  </si>
  <si>
    <t>Valor Mensal Depreciação</t>
  </si>
  <si>
    <t>CALÇA SOCIAL COMPRIDA COM PRESILHAS PARA CINTO EM TECIDO OXFORD, NA COR PRETA OU USUAL DA EMPRESA. TAMANHO SOB MEDIDA</t>
  </si>
  <si>
    <t xml:space="preserve">CAMISA SOCIAL MANGAS CURTAS EM MICROFIBRA NA COR BRANCA OU USUAL DA EMPRESA. TAMANHO SOB MEDIDA. </t>
  </si>
  <si>
    <t>CAMISA SOCIAL MANGAS LONGAS EM MICROFIBRA NA COR BRANCA OU USUAL DA EMPRESA. TAMANHO SOB MEDIDA.</t>
  </si>
  <si>
    <t>GRAVATA PRETA</t>
  </si>
  <si>
    <t>PAR DE SAPATOS EM COURO, MODELO SOCIAL MOCASSIM</t>
  </si>
  <si>
    <t>JAQUETA EM NYLON COM ZÍPER, COM FORRO PARA INVERNO COM EMBLEMA DA EMPRESA. TAMANHO SOB MEDIDA. NA COR USUAL DA EMPRESA</t>
  </si>
  <si>
    <t xml:space="preserve">CALÇA JEANS TRADICIONAL, AZUL, COM EMBLEMA DA EMPRESA, TAMANHO SOB MEDIDA. </t>
  </si>
  <si>
    <t>AUXILIAR DE SERVIÇOS GERAIS</t>
  </si>
  <si>
    <t>ABAFADOR DE RUÍDOS 14 DB CG – 104 - CONCHA OVAIS - PLÁSTICO RESISTENTE - COM BORDAS ALMOFADADAS EM ESPUMA DE NYLON E REVESTIDA COM CAPA - ARCO TENSOR DE ALTA RESISTÊNCIA</t>
  </si>
  <si>
    <t>AVENTAL DE SEGURANÇA / RASPA DE COURO</t>
  </si>
  <si>
    <t>LUVA DE SEGURANÇA ANTI-ESTÁTICA</t>
  </si>
  <si>
    <t>PAR DE PERNEIRAS SINTÉTICAS, FLEXÍVEIS E REGULÁVEIS, COM 3 TALAS DE AÇO NA PARTE FRONTAL FIXADAS POR MEIO DE REBITES E PRESAS POR MEIO DE COSTURA COM VELCRO SEM FUROS NA PARTE LATERAL CONFECCIONADA EM MATERIAL SINTÉTICO, COM 4MM DE ESPESSURA, NO MÍNIMO, APLICAÇÃO: PROTEGER CONTRA MATERIAIS E OBJETOS CORTANTES, ESCORIANTES, PERFURANTES E PICADAS DE ANIMAIS PEÇONHENTOS</t>
  </si>
  <si>
    <t>CARRINHO DE MÃO (PNEU COM CÂMARA)</t>
  </si>
  <si>
    <t>CAVADEIRA RETA ARTICULADA COM CABO</t>
  </si>
  <si>
    <t>CAVADEIRA RETA  COM CABO</t>
  </si>
  <si>
    <t>ENXADA COM CABO - MÉDIO</t>
  </si>
  <si>
    <t>ENXADÃO COM CABO - MÉDIO</t>
  </si>
  <si>
    <t>ENXADECO - (ENXADINHA)</t>
  </si>
  <si>
    <t>FACÃO - MÉDIO</t>
  </si>
  <si>
    <t>MANGUEIRA REFORÇADA DE BORRACHA (50 m) 3/4 COM ADAPTADOR E ESGUICHO</t>
  </si>
  <si>
    <t>PÁ DE BICO Nº 3 - COM CABO DE MADEIRA</t>
  </si>
  <si>
    <t>VASSOURA FIXA P/ FOLHAGEM COM CABO 120 CM - 22 DENTES(RASTELO)</t>
  </si>
  <si>
    <t>SERROTE PARA PODA</t>
  </si>
  <si>
    <t>TESOURA PARA CORTE DE GRAMA</t>
  </si>
  <si>
    <t>Valor Mensal depreciação</t>
  </si>
  <si>
    <t xml:space="preserve">INSTITUTO FEDERAL DE EDUCAÇÃO CIÊNCIA E TECNOLOGIA DO PARANÁ </t>
  </si>
  <si>
    <t>N.º Processo</t>
  </si>
  <si>
    <t xml:space="preserve">Licitação n.º </t>
  </si>
  <si>
    <t>TRIBUTAÇÃO</t>
  </si>
  <si>
    <t>LUCRO REAL</t>
  </si>
  <si>
    <t>Data de Apresentação da Proposta</t>
  </si>
  <si>
    <t>Município/DF</t>
  </si>
  <si>
    <t>IVAIPORÃ /PR</t>
  </si>
  <si>
    <t>Ano Acordo, Convenção ou Sentença Normativa em Dissídio Coletivo</t>
  </si>
  <si>
    <t>N.º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</si>
  <si>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</si>
  <si>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</si>
  <si>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</si>
  <si>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</si>
  <si>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 xml:space="preserve">Porteiro 44 horas semanais </t>
  </si>
  <si>
    <t>Posto</t>
  </si>
  <si>
    <t>ANEXO III-A - Mão-de-obra</t>
  </si>
  <si>
    <t>Tipo de serviço (mesmo serviço com características distintas)</t>
  </si>
  <si>
    <t>Classificação Brasileira de Ocupações</t>
  </si>
  <si>
    <t>Salário Normativo da Categoria Profissional</t>
  </si>
  <si>
    <t>ok</t>
  </si>
  <si>
    <t>Categoria Profissional (vinculada à execução contratual)</t>
  </si>
  <si>
    <t>Data Base da Categoria (dia/mês/ano)</t>
  </si>
  <si>
    <t>MÓDULO 1: COMPOSIÇÃO DA REMUNERAÇÃO</t>
  </si>
  <si>
    <t>Salário base</t>
  </si>
  <si>
    <t>Periculosidade</t>
  </si>
  <si>
    <t>Adicional de Risco (Cláusula 11ª da CCT)</t>
  </si>
  <si>
    <t>Hora Extra Feriado</t>
  </si>
  <si>
    <t>Hora Noturna Reduzida</t>
  </si>
  <si>
    <t>G</t>
  </si>
  <si>
    <t>TOTAL MÓDULO 1</t>
  </si>
  <si>
    <t>MÓDULO 2: ENCARGOS E BENEFÍCIOS ANUAIS, MENSAIS E DIÁRIOS</t>
  </si>
  <si>
    <t>Submódulo 2.1 - 13o (décimo terceiro) Salário, Férias e Adicional de Férias</t>
  </si>
  <si>
    <t>2.1</t>
  </si>
  <si>
    <t>13º salário</t>
  </si>
  <si>
    <t>Subtotal</t>
  </si>
  <si>
    <t>Total</t>
  </si>
  <si>
    <t>Submódulo 2.2 - Encargos Previdenciários (GPS), Fundo de Garantia por tempo de Serviço
(FGTS) e outras contribuições</t>
  </si>
  <si>
    <t>2.2</t>
  </si>
  <si>
    <t>SESI ou SESC</t>
  </si>
  <si>
    <t>SENAI ou SENAC</t>
  </si>
  <si>
    <t>Salário educação</t>
  </si>
  <si>
    <t>H</t>
  </si>
  <si>
    <t>Submódulo 2.3 – Benefícios Mensais e Diários</t>
  </si>
  <si>
    <t>2.3</t>
  </si>
  <si>
    <t>Benefícios mensais e diários</t>
  </si>
  <si>
    <t xml:space="preserve">Vale alimentação + Va nas férias </t>
  </si>
  <si>
    <t xml:space="preserve">Assistência médica </t>
  </si>
  <si>
    <t xml:space="preserve">Benefício social familiar </t>
  </si>
  <si>
    <t xml:space="preserve">Fundo de formação profissional </t>
  </si>
  <si>
    <r>
      <t>Crédito PIS e COFINS -9,25% (</t>
    </r>
    <r>
      <rPr>
        <sz val="10"/>
        <color indexed="8"/>
        <rFont val="Arial"/>
        <family val="2"/>
      </rPr>
      <t>*)</t>
    </r>
  </si>
  <si>
    <t>Quadro Resumo do Módulo 2 – Encargos e benefícios anuais, mensais e diários</t>
  </si>
  <si>
    <t>MÓDULO 3: PROVISÃO PARA RESCISÃO</t>
  </si>
  <si>
    <t>Aviso prévio indenizado</t>
  </si>
  <si>
    <t>Incidência do FGTS s/aviso prévio indenizado</t>
  </si>
  <si>
    <t>Multa do FGTS e Contribuição Social sobre o aviso prévio indenizado</t>
  </si>
  <si>
    <t>Aviso prévio trabalhado</t>
  </si>
  <si>
    <t>Incidência do submódulo 2.2 sobre aviso prévio trabalhado</t>
  </si>
  <si>
    <t>Multa do FGTS e Contribuição Social do aviso prévio trabalhado</t>
  </si>
  <si>
    <t>MÓDULO 4: CUSTO DE REPOSIÇÃO DO PROFISSIONAL AUSENTE</t>
  </si>
  <si>
    <t>Submódulo 4.1 - Ausência Legais</t>
  </si>
  <si>
    <t>4.1</t>
  </si>
  <si>
    <t>Composição de Custo de Reposição do Profissional Ausente</t>
  </si>
  <si>
    <t>Ausência legais</t>
  </si>
  <si>
    <t>Licença paternidade</t>
  </si>
  <si>
    <t>Ausência por acidente de trabalho</t>
  </si>
  <si>
    <t>Licença maternidade</t>
  </si>
  <si>
    <t>Outros (especificar)</t>
  </si>
  <si>
    <t xml:space="preserve">Subtotal </t>
  </si>
  <si>
    <t>Incidência Submódulo 2.2</t>
  </si>
  <si>
    <t>Submódulo 4.2 - Intrajornada</t>
  </si>
  <si>
    <t>Valor</t>
  </si>
  <si>
    <t>Quadro Resumo do Módulo 4 – Custo de reposição de profissional ausente</t>
  </si>
  <si>
    <t>4.2</t>
  </si>
  <si>
    <t>MÓDULO 5 : INSUMO DIVERSOS</t>
  </si>
  <si>
    <t>Insumos diversos</t>
  </si>
  <si>
    <t>Uniforme/Epi´s</t>
  </si>
  <si>
    <t xml:space="preserve">Materiais </t>
  </si>
  <si>
    <t xml:space="preserve">Equipamentos </t>
  </si>
  <si>
    <t xml:space="preserve">Crédito Pis e Cofins </t>
  </si>
  <si>
    <t>Total de Insumos diversos</t>
  </si>
  <si>
    <t>Nota: valores mensais por empregado</t>
  </si>
  <si>
    <t>MÓDULO 6: CUSTOS INDIRETOS, TRIBUTOS E LUCRO</t>
  </si>
  <si>
    <t>Custos Indiretos, Tributos e Lucro</t>
  </si>
  <si>
    <t>B4. Outros tributos (especificar)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</si>
  <si>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</si>
  <si>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</si>
  <si>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</si>
  <si>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</si>
  <si>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Modulo 3 - Provisão para Rescisão</t>
  </si>
  <si>
    <t>Módulo 4 - Custo de Reposição do Profissional Ausente</t>
  </si>
  <si>
    <t>Módulo 5 - Insumos Diversos</t>
  </si>
  <si>
    <t>Subtotal (A + B + C + D +E)</t>
  </si>
  <si>
    <t>Módulo 6 - Custo Indiretos, Tributos e Lucro</t>
  </si>
  <si>
    <t>Valor total por empregado</t>
  </si>
  <si>
    <t>ANEXO III-C - Quadro-resumo - VALOR MENSAL DOS SERVIÇOS</t>
  </si>
  <si>
    <t>Valor proposto por empregado                       (B)</t>
  </si>
  <si>
    <t>Qtde empregados por posto                                   (C)</t>
  </si>
  <si>
    <t xml:space="preserve">Valor proposta por posto                         (D) = (B) x (C) </t>
  </si>
  <si>
    <t>Qtde de postos                      (E)</t>
  </si>
  <si>
    <t>Valor total do serviço                              (F) = (B) x (C) x (E)</t>
  </si>
  <si>
    <t>I</t>
  </si>
  <si>
    <t>Serviço 1 (Recepção)</t>
  </si>
  <si>
    <t>VALOR MESAL DOS SERVIÇOS (I + II + III)</t>
  </si>
  <si>
    <t>ANEXO III-D - Quadro - Demostrativo - VALOR GLOBAL DA PROPOSTA</t>
  </si>
  <si>
    <t>Valor Global da Proposta</t>
  </si>
  <si>
    <t>Valor proposto por Unidade de Medida*</t>
  </si>
  <si>
    <t>Valor mensal do serviço</t>
  </si>
  <si>
    <t>Valor Global (12 meses) da Proposta</t>
  </si>
  <si>
    <t>(*) Sobre os abatimentos dos créditos de PIS e CONFINS, estes são regulados nos artigos 2º e 3º da Leis nº 10.833/2003 COFINS e Lei nº  10.637 PIS, as quais possibilitam a empresa detentora do crédito utilizá-los para abatimento de seus custos. Não obstante, o inciso X do art. 40 e § 3º do art. 44 da Lei nº 8.666/93, possibilitam a aceitabilidade de critérios estatísticos, bem como abatimentos quando se tratarem de itens de propriedade da empresa.</t>
  </si>
  <si>
    <t xml:space="preserve">ASG 40 horas semanais </t>
  </si>
  <si>
    <t xml:space="preserve">Transporte </t>
  </si>
  <si>
    <t xml:space="preserve">Oficial de Manutenção Predial  40 horas semanais </t>
  </si>
  <si>
    <t xml:space="preserve">ITEM </t>
  </si>
  <si>
    <t xml:space="preserve">LOCAL </t>
  </si>
  <si>
    <t xml:space="preserve">UASG </t>
  </si>
  <si>
    <t xml:space="preserve">DESCRIÇÃO </t>
  </si>
  <si>
    <t xml:space="preserve">QTDE </t>
  </si>
  <si>
    <t xml:space="preserve">VALOR MENSAL </t>
  </si>
  <si>
    <t xml:space="preserve">Ivaiporã </t>
  </si>
  <si>
    <t xml:space="preserve">Porteiro </t>
  </si>
  <si>
    <t xml:space="preserve">Auxiliar de  Serviços Gerais </t>
  </si>
  <si>
    <t xml:space="preserve">Oficial de manutenção Predial </t>
  </si>
  <si>
    <t xml:space="preserve">TOTAL </t>
  </si>
  <si>
    <t>CRACHÁ ( COM CORDÃO, FOTO E TRAZER IMPRESSA A INFORMAÇÃO A SERVIÇO DO IFPR)</t>
  </si>
  <si>
    <t xml:space="preserve">CINTO DE SEGURANÇA COM TRAVA QUEDAS </t>
  </si>
  <si>
    <t xml:space="preserve">CODA 12 MM, ROLO COM 50 METROS EM MATERIAL POLIAMIDA </t>
  </si>
  <si>
    <t>CHAVE DE GRIFO 14</t>
  </si>
  <si>
    <t>JOGOS DE CHAVES DE GRIFO  16”</t>
  </si>
  <si>
    <t>Serviço 1 (Porteiro)</t>
  </si>
  <si>
    <t>RAT/SAT (3,00 x 0,9386)</t>
  </si>
  <si>
    <t xml:space="preserve">Dia: </t>
  </si>
  <si>
    <t>Categoria Profissional (vinculada à execução contratual) / Carga Horária</t>
  </si>
  <si>
    <t>Operador de Máq. Costal (40h)</t>
  </si>
  <si>
    <t>RAT/SAT (2,00 x 1,08)</t>
  </si>
  <si>
    <t>Pulverizador, cilindro metálico, 10 L</t>
  </si>
  <si>
    <t>MANUTENÇÃO DE EQUIPAMENTOS</t>
  </si>
  <si>
    <t>TOTAL DE EQUIPAMENTOS</t>
  </si>
  <si>
    <t>TOTAL DO MONTANTE</t>
  </si>
  <si>
    <t>Café da Manhã</t>
  </si>
  <si>
    <t>Kit Natalino</t>
  </si>
  <si>
    <t>Seguro de Vida</t>
  </si>
  <si>
    <t>Operador de Máq. Costal</t>
  </si>
  <si>
    <t>TOTAL ANUAL ESTIMADO (12 MESES)</t>
  </si>
  <si>
    <t>TOTAL ANUAL ESTIMADO</t>
  </si>
  <si>
    <t>Unidade de Fornecimento</t>
  </si>
  <si>
    <t>Metro</t>
  </si>
  <si>
    <t>Litro</t>
  </si>
  <si>
    <t>Unidade</t>
  </si>
  <si>
    <t>Litros</t>
  </si>
  <si>
    <t>Quilo</t>
  </si>
  <si>
    <t>Quantidade Semestral</t>
  </si>
  <si>
    <t>Quantidade</t>
  </si>
  <si>
    <t>Uniformes</t>
  </si>
  <si>
    <t>Equipamentos de Proteção Individual (EPIs)</t>
  </si>
  <si>
    <t>Materis/Ferramentas</t>
  </si>
  <si>
    <t>Insumos</t>
  </si>
  <si>
    <t>Valor Total</t>
  </si>
  <si>
    <t>Valor Unitário</t>
  </si>
  <si>
    <t>Dia:  as 09:00</t>
  </si>
  <si>
    <r>
      <t>Crédito PIS e COFINS -9,25% (</t>
    </r>
    <r>
      <rPr>
        <sz val="10"/>
        <color indexed="8"/>
        <rFont val="Trebuchet MS"/>
        <family val="2"/>
      </rPr>
      <t>*)</t>
    </r>
  </si>
  <si>
    <t>23411.014870/2020-81</t>
  </si>
  <si>
    <t>Serviço 1 (Operador de Máquina Costal)</t>
  </si>
  <si>
    <t>OPERADOR DE MÁQUINA COSTAL</t>
  </si>
  <si>
    <t>(VALOR POR EXTENSO)</t>
  </si>
  <si>
    <t>PERNEIRA DE COURO SINTÉTICO, 3 TALAS DE POLIPROPILENO, COSTURA DE POLIÉSTER, FECHAMENTO EM VELCRO COM ORIFÍCIOS NAS LATERAIS. ILHÓS PARA FIXAÇÃO NO PÉ.</t>
  </si>
  <si>
    <t>PAR</t>
  </si>
  <si>
    <t>AVENTAL DE PROTEÇÃO CONFECCIONADO EM RASPA DE COURO. MEDIDAS+A15: 1,00 X 0,60M. TIRAS EM RASPA FIXADAS POR REBITES NA CINTURA E NO PESCOÇO. AJUSTE DA CINTURA FEITO POR FIVELAS METÁLICAS.</t>
  </si>
  <si>
    <t>Máquina roçadeira indicada para serviços pesados e poda de grandes áreas, com potência mínima de 2,3CV</t>
  </si>
  <si>
    <t>Motopodador a gasolina, Haste montada regulável;A25 Refrigeração ar; Transmissão embreagem centrifuga; Lubrificação do conjunto de corte bomba automática; Punho de comando com limitador de aceleração; Ignição magneto CDI; Carburador de membranas Filtro de ar tipo espuma; Sistema de arranque com mola retrátil. Marcas de referência Stihl / Husqvarna</t>
  </si>
  <si>
    <t>Soprador e Aspirador de Folhas a Combustão (Gasolina), Potência 2hp.</t>
  </si>
  <si>
    <t>Cavadeira reta articulada com cabo</t>
  </si>
  <si>
    <t>Enxada com cabo (tamanho médio)</t>
  </si>
  <si>
    <t>Facão (médio)</t>
  </si>
  <si>
    <t>Vassoura fixa para folhagem com cabo 120 cm 22 dentes (rastelo)</t>
  </si>
  <si>
    <t xml:space="preserve">Serrote para poda </t>
  </si>
  <si>
    <t>Tesoura corte de grama 12" TS - 1107</t>
  </si>
  <si>
    <t>Par</t>
  </si>
  <si>
    <t>PREGÃO ELETRÔNICO N.º 02/2021 - IVAIPORÃ</t>
  </si>
  <si>
    <t>B3. Tributos Municipais (ISS)</t>
  </si>
  <si>
    <t>Equipamentos de Protenção Individual (EPIs)</t>
  </si>
  <si>
    <t>Equipamentos e Materiais</t>
  </si>
  <si>
    <t>B1. PIS 1,65%</t>
  </si>
  <si>
    <t>B2.  COFINS 7,6%</t>
  </si>
  <si>
    <t>B4. Tributos Estaduais</t>
  </si>
  <si>
    <t>LUCRO PRESUMIDO</t>
  </si>
  <si>
    <t>PORTEIRO</t>
  </si>
  <si>
    <t>B5. Outros tributos (especificar)</t>
  </si>
  <si>
    <t>UNIFORMES</t>
  </si>
  <si>
    <t>EQUIPAMENTOS DE PROTEÇÃO INDIVIDUAL (EPI)</t>
  </si>
  <si>
    <t>EQUIPAMENTOS</t>
  </si>
  <si>
    <t>MATERIAIS E EQUIPAMENTOS</t>
  </si>
  <si>
    <t>MATERIAIS</t>
  </si>
  <si>
    <t>Valor Anual</t>
  </si>
  <si>
    <t>INSUMOS</t>
  </si>
  <si>
    <r>
      <t>LÂMINA PARA ROÇADEIRA 2 PONTAS 350 X 2,0 X 25,4 MM - (</t>
    </r>
    <r>
      <rPr>
        <b/>
        <sz val="10"/>
        <rFont val="Trebuchet MS"/>
        <family val="2"/>
      </rPr>
      <t>uma a cada seis meses)</t>
    </r>
  </si>
  <si>
    <t>Fio de Nylon Amarelo Redondo 1,6 mm para Aparador de Grama (Mensal)</t>
  </si>
  <si>
    <t>Gasolina Comum (Mensal)</t>
  </si>
  <si>
    <t>Óleo lubrificante aditivado para motores 2 Tempos à gasolina (Mensal)</t>
  </si>
  <si>
    <t>Graxa para rolamentos (Anual)</t>
  </si>
  <si>
    <t>EQUIPAMENTOS DE PROTEÇÃO INDIVIDUAL (EPIs)</t>
  </si>
  <si>
    <t>TOTAL SEMESTRAL</t>
  </si>
  <si>
    <t>TOTAL ANUAL</t>
  </si>
  <si>
    <t>MASCARA PROTEÇÃO FACIAL LAVÁVEL (100% ALDOGÃO)</t>
  </si>
  <si>
    <t>ALICATE DE BICO ½ CANO RETO 6” - ISOLADO</t>
  </si>
  <si>
    <t>ALICATE DE CORTE DIAGONAL 6"</t>
  </si>
  <si>
    <t>JOGO DE BROCAS PARA PAREDE, 5 PEÇAS, 3,0 A 8,0mm</t>
  </si>
  <si>
    <t>CHAVE DE FENDA ¼ X 6”</t>
  </si>
  <si>
    <t>CHAVE DE FENDA 3/16 X 4”</t>
  </si>
  <si>
    <t>CHAVE PHILIPS ¼ X 5”</t>
  </si>
  <si>
    <t>CHAVE PHILIPS 1/8 X 3”</t>
  </si>
  <si>
    <t>CHAVE PHILIPS 3/16 X 4”</t>
  </si>
  <si>
    <t>ESMERILHADEIRA ANGULAR 4.1/2 POL, 750W  (COM 10 LIXAS/DISCOS)</t>
  </si>
  <si>
    <t>ESPÁTULA 8 CM COM CABO DE MADEIRA</t>
  </si>
  <si>
    <t>JOGO DE FORMÕES, 4 PEÇAS, DO 3/8" A 3/4"</t>
  </si>
  <si>
    <t>FURADEIRA ELÉTRICA MÍNIMO 650 W DE POTÊNCIA. MARCA DE REF.: BOSCH</t>
  </si>
  <si>
    <t>PARAFUSADEIRA ELÉTRICA PROFISSIONAL 700W, 1/4", MARCA DE REFERÊNCIA: BOSCH.</t>
  </si>
  <si>
    <t>JOGO DE BROCA DE A/R 1/16" A 1/4", 13 PEÇAS. REFERÊNCIA: IRWIN OU SIMILAR</t>
  </si>
  <si>
    <t>CHAVE HEXAGONAL DE 1/16 A ⅜ - MARCA DE REFERÊNCIA: GEDORE</t>
  </si>
  <si>
    <t>JOGO DE CHAVES COMBINADAS 6 À 22MM. MARCAS DE REFERÊNCIA: VONDER, MAYLE</t>
  </si>
  <si>
    <t>PISTOLA APLICADORA DE SILICONE PROFISSIONAL 300G</t>
  </si>
  <si>
    <t>PRUMO DE PAREDE PARA PEDREIRO,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</si>
</sst>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* #,##0.00\ ;* \(#,##0.00\);* \-#\ ;@\ "/>
    <numFmt numFmtId="167" formatCode="d/m/yyyy"/>
    <numFmt numFmtId="168" formatCode="&quot; R$ &quot;* #,##0.00\ ;&quot;-R$ &quot;* #,##0.00\ ;&quot; R$ &quot;* \-#\ ;@\ "/>
    <numFmt numFmtId="169" formatCode="&quot; R$ &quot;* #,##0.00\ ;&quot; R$ &quot;* \(#,##0.00\);&quot; R$ &quot;* \-#\ ;@\ "/>
    <numFmt numFmtId="170" formatCode="* #,##0.00\ ;\-* #,##0.00\ ;* \-#\ ;@\ "/>
    <numFmt numFmtId="171" formatCode="0.000%"/>
    <numFmt numFmtId="172" formatCode="0.0000%"/>
    <numFmt numFmtId="173" formatCode="_(&quot;R$ &quot;* #,##0.00_);_(&quot;R$ &quot;* \(#,##0.00\);_(&quot;R$ &quot;* &quot;-&quot;??_);_(@_)"/>
  </numFmts>
  <fonts count="5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Calibri"/>
      <family val="2"/>
      <charset val="1"/>
    </font>
    <font>
      <sz val="11"/>
      <color rgb="FF000000"/>
      <name val="Cambria"/>
      <family val="1"/>
      <charset val="1"/>
    </font>
    <font>
      <b/>
      <sz val="10"/>
      <name val="Calibri"/>
      <family val="2"/>
      <charset val="1"/>
    </font>
    <font>
      <b/>
      <strike/>
      <sz val="10"/>
      <name val="Calibri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u/>
      <sz val="10"/>
      <color rgb="FF0000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mbria"/>
      <family val="1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</font>
    <font>
      <sz val="14"/>
      <color theme="1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0" tint="-0.34998626667073579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sz val="12"/>
      <color theme="1"/>
      <name val="Arial Unicode MS"/>
      <family val="2"/>
    </font>
    <font>
      <sz val="11"/>
      <name val="Calibri"/>
      <family val="2"/>
      <scheme val="minor"/>
    </font>
    <font>
      <sz val="9"/>
      <color theme="0" tint="-0.34998626667073579"/>
      <name val="Verdana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1F497D"/>
      <name val="Arial Narrow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1"/>
      <color theme="0" tint="-0.34998626667073579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sz val="11"/>
      <color rgb="FFFF0000"/>
      <name val="Trebuchet MS"/>
      <family val="2"/>
    </font>
    <font>
      <sz val="10"/>
      <color indexed="8"/>
      <name val="Trebuchet MS"/>
      <family val="2"/>
    </font>
    <font>
      <sz val="10"/>
      <color rgb="FF1F497D"/>
      <name val="Trebuchet MS"/>
      <family val="2"/>
    </font>
    <font>
      <i/>
      <sz val="10"/>
      <color theme="1"/>
      <name val="Trebuchet MS"/>
      <family val="2"/>
    </font>
    <font>
      <sz val="11"/>
      <name val="Trebuchet MS"/>
      <family val="2"/>
    </font>
    <font>
      <sz val="9"/>
      <color theme="0" tint="-0.34998626667073579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b/>
      <sz val="10"/>
      <color indexed="8"/>
      <name val="Trebuchet MS"/>
      <family val="2"/>
    </font>
    <font>
      <sz val="11"/>
      <color indexed="8"/>
      <name val="Trebuchet MS"/>
      <family val="2"/>
    </font>
    <font>
      <sz val="11"/>
      <color rgb="FF000000"/>
      <name val="Trebuchet MS"/>
      <family val="2"/>
    </font>
    <font>
      <sz val="10"/>
      <color rgb="FF00000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rgb="FF70AD47"/>
        <bgColor rgb="FF92D05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168" fontId="22" fillId="0" borderId="0" applyBorder="0" applyProtection="0"/>
    <xf numFmtId="0" fontId="17" fillId="0" borderId="0"/>
    <xf numFmtId="166" fontId="22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17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32" fillId="0" borderId="0" applyFont="0" applyFill="0" applyBorder="0" applyAlignment="0" applyProtection="0"/>
    <xf numFmtId="173" fontId="10" fillId="0" borderId="0" applyFont="0" applyFill="0" applyBorder="0" applyAlignment="0" applyProtection="0"/>
    <xf numFmtId="0" fontId="32" fillId="0" borderId="0"/>
    <xf numFmtId="0" fontId="1" fillId="0" borderId="0"/>
    <xf numFmtId="43" fontId="22" fillId="0" borderId="0" applyFont="0" applyFill="0" applyBorder="0" applyAlignment="0" applyProtection="0"/>
  </cellStyleXfs>
  <cellXfs count="506">
    <xf numFmtId="0" fontId="0" fillId="0" borderId="0" xfId="0"/>
    <xf numFmtId="0" fontId="12" fillId="0" borderId="0" xfId="0" applyFont="1"/>
    <xf numFmtId="0" fontId="0" fillId="3" borderId="0" xfId="0" applyFill="1"/>
    <xf numFmtId="0" fontId="13" fillId="0" borderId="3" xfId="3" applyNumberFormat="1" applyFont="1" applyBorder="1" applyAlignment="1">
      <alignment horizontal="left" vertical="center" wrapText="1"/>
    </xf>
    <xf numFmtId="167" fontId="15" fillId="0" borderId="3" xfId="3" applyNumberFormat="1" applyFont="1" applyBorder="1" applyAlignment="1">
      <alignment horizontal="center" vertical="center" wrapText="1"/>
    </xf>
    <xf numFmtId="20" fontId="15" fillId="0" borderId="3" xfId="3" applyNumberFormat="1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0" fontId="15" fillId="0" borderId="3" xfId="3" applyNumberFormat="1" applyFont="1" applyBorder="1" applyAlignment="1">
      <alignment horizontal="center" vertical="center" wrapText="1"/>
    </xf>
    <xf numFmtId="0" fontId="0" fillId="3" borderId="3" xfId="0" applyFont="1" applyFill="1" applyBorder="1"/>
    <xf numFmtId="0" fontId="18" fillId="3" borderId="0" xfId="0" applyFont="1" applyFill="1" applyBorder="1" applyAlignment="1">
      <alignment horizontal="center" wrapText="1"/>
    </xf>
    <xf numFmtId="0" fontId="18" fillId="2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9" fontId="16" fillId="0" borderId="3" xfId="1" applyNumberFormat="1" applyFont="1" applyBorder="1" applyAlignment="1" applyProtection="1">
      <alignment horizontal="center" vertical="center" wrapText="1"/>
    </xf>
    <xf numFmtId="168" fontId="0" fillId="0" borderId="0" xfId="0" applyNumberFormat="1"/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horizontal="center" vertical="center"/>
    </xf>
    <xf numFmtId="0" fontId="20" fillId="4" borderId="5" xfId="0" applyFont="1" applyFill="1" applyBorder="1" applyAlignment="1">
      <alignment vertical="center"/>
    </xf>
    <xf numFmtId="0" fontId="20" fillId="4" borderId="7" xfId="0" applyFont="1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9" fontId="20" fillId="3" borderId="8" xfId="1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vertical="center"/>
    </xf>
    <xf numFmtId="170" fontId="20" fillId="0" borderId="10" xfId="0" applyNumberFormat="1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170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/>
    <xf numFmtId="0" fontId="25" fillId="0" borderId="0" xfId="14" applyNumberFormat="1" applyFont="1" applyFill="1" applyBorder="1" applyAlignment="1" applyProtection="1"/>
    <xf numFmtId="0" fontId="3" fillId="0" borderId="0" xfId="14"/>
    <xf numFmtId="0" fontId="25" fillId="0" borderId="0" xfId="14" applyNumberFormat="1" applyFont="1" applyFill="1" applyBorder="1" applyAlignment="1" applyProtection="1">
      <alignment horizontal="center"/>
    </xf>
    <xf numFmtId="0" fontId="27" fillId="0" borderId="0" xfId="15" applyFont="1" applyAlignment="1">
      <alignment vertical="center"/>
    </xf>
    <xf numFmtId="0" fontId="28" fillId="0" borderId="0" xfId="15" applyFont="1" applyAlignment="1">
      <alignment vertical="center"/>
    </xf>
    <xf numFmtId="0" fontId="27" fillId="0" borderId="20" xfId="15" applyFont="1" applyBorder="1" applyAlignment="1">
      <alignment horizontal="left"/>
    </xf>
    <xf numFmtId="0" fontId="27" fillId="0" borderId="0" xfId="15" applyFont="1" applyBorder="1" applyAlignment="1">
      <alignment horizontal="left"/>
    </xf>
    <xf numFmtId="49" fontId="27" fillId="0" borderId="0" xfId="15" applyNumberFormat="1" applyFont="1" applyBorder="1" applyAlignment="1">
      <alignment horizontal="left"/>
    </xf>
    <xf numFmtId="0" fontId="27" fillId="0" borderId="0" xfId="15" applyFont="1"/>
    <xf numFmtId="0" fontId="26" fillId="0" borderId="0" xfId="15" applyFont="1"/>
    <xf numFmtId="0" fontId="27" fillId="0" borderId="20" xfId="15" applyFont="1" applyBorder="1" applyAlignment="1">
      <alignment horizontal="center"/>
    </xf>
    <xf numFmtId="0" fontId="26" fillId="0" borderId="0" xfId="15" applyFont="1" applyAlignment="1">
      <alignment horizontal="left" vertical="center"/>
    </xf>
    <xf numFmtId="0" fontId="26" fillId="0" borderId="20" xfId="15" applyFont="1" applyBorder="1" applyAlignment="1">
      <alignment horizontal="center" vertical="center"/>
    </xf>
    <xf numFmtId="173" fontId="27" fillId="0" borderId="0" xfId="16" applyFont="1" applyBorder="1" applyAlignment="1">
      <alignment vertical="center" wrapText="1"/>
    </xf>
    <xf numFmtId="173" fontId="27" fillId="0" borderId="20" xfId="16" applyFont="1" applyBorder="1" applyAlignment="1">
      <alignment horizontal="center" vertical="center"/>
    </xf>
    <xf numFmtId="173" fontId="27" fillId="0" borderId="20" xfId="16" applyFont="1" applyFill="1" applyBorder="1" applyAlignment="1">
      <alignment horizontal="center" vertical="center"/>
    </xf>
    <xf numFmtId="43" fontId="27" fillId="0" borderId="0" xfId="15" applyNumberFormat="1" applyFont="1" applyAlignment="1">
      <alignment vertical="center"/>
    </xf>
    <xf numFmtId="173" fontId="26" fillId="0" borderId="20" xfId="15" applyNumberFormat="1" applyFont="1" applyBorder="1" applyAlignment="1">
      <alignment horizontal="center" vertical="center"/>
    </xf>
    <xf numFmtId="165" fontId="27" fillId="0" borderId="0" xfId="17" applyFont="1" applyAlignment="1">
      <alignment vertical="center"/>
    </xf>
    <xf numFmtId="173" fontId="27" fillId="0" borderId="0" xfId="15" applyNumberFormat="1" applyFont="1" applyAlignment="1">
      <alignment vertical="center"/>
    </xf>
    <xf numFmtId="43" fontId="29" fillId="0" borderId="0" xfId="15" applyNumberFormat="1" applyFont="1" applyAlignment="1">
      <alignment vertical="center"/>
    </xf>
    <xf numFmtId="0" fontId="26" fillId="0" borderId="0" xfId="15" applyFont="1" applyBorder="1" applyAlignment="1">
      <alignment vertical="center"/>
    </xf>
    <xf numFmtId="0" fontId="27" fillId="10" borderId="20" xfId="15" applyFont="1" applyFill="1" applyBorder="1" applyAlignment="1">
      <alignment horizontal="center" vertical="center"/>
    </xf>
    <xf numFmtId="10" fontId="10" fillId="10" borderId="20" xfId="18" applyNumberFormat="1" applyFont="1" applyFill="1" applyBorder="1" applyAlignment="1">
      <alignment horizontal="center" vertical="center"/>
    </xf>
    <xf numFmtId="173" fontId="10" fillId="10" borderId="20" xfId="16" applyFont="1" applyFill="1" applyBorder="1" applyAlignment="1">
      <alignment horizontal="center" vertical="center"/>
    </xf>
    <xf numFmtId="10" fontId="27" fillId="0" borderId="0" xfId="15" applyNumberFormat="1" applyFont="1" applyAlignment="1">
      <alignment vertical="center"/>
    </xf>
    <xf numFmtId="10" fontId="26" fillId="0" borderId="20" xfId="18" applyNumberFormat="1" applyFont="1" applyBorder="1" applyAlignment="1">
      <alignment horizontal="center" vertical="center"/>
    </xf>
    <xf numFmtId="173" fontId="26" fillId="0" borderId="20" xfId="16" applyFont="1" applyBorder="1" applyAlignment="1">
      <alignment horizontal="center" vertical="center"/>
    </xf>
    <xf numFmtId="173" fontId="27" fillId="0" borderId="0" xfId="19" applyNumberFormat="1" applyFont="1" applyAlignment="1">
      <alignment vertical="center"/>
    </xf>
    <xf numFmtId="0" fontId="26" fillId="0" borderId="0" xfId="15" applyFont="1" applyAlignment="1">
      <alignment vertical="center"/>
    </xf>
    <xf numFmtId="10" fontId="27" fillId="0" borderId="20" xfId="15" applyNumberFormat="1" applyFont="1" applyBorder="1" applyAlignment="1">
      <alignment horizontal="center" vertical="center"/>
    </xf>
    <xf numFmtId="10" fontId="26" fillId="0" borderId="20" xfId="15" applyNumberFormat="1" applyFont="1" applyBorder="1" applyAlignment="1">
      <alignment horizontal="center" vertical="center"/>
    </xf>
    <xf numFmtId="165" fontId="27" fillId="0" borderId="0" xfId="20" applyFont="1" applyAlignment="1">
      <alignment vertical="center"/>
    </xf>
    <xf numFmtId="173" fontId="27" fillId="10" borderId="20" xfId="16" applyFont="1" applyFill="1" applyBorder="1" applyAlignment="1">
      <alignment horizontal="center" vertical="center"/>
    </xf>
    <xf numFmtId="0" fontId="3" fillId="0" borderId="0" xfId="15" applyAlignment="1">
      <alignment vertical="center"/>
    </xf>
    <xf numFmtId="173" fontId="26" fillId="0" borderId="0" xfId="15" applyNumberFormat="1" applyFont="1" applyBorder="1" applyAlignment="1">
      <alignment horizontal="center" vertical="center"/>
    </xf>
    <xf numFmtId="0" fontId="26" fillId="0" borderId="0" xfId="15" applyFont="1" applyBorder="1" applyAlignment="1">
      <alignment horizontal="left" vertical="center"/>
    </xf>
    <xf numFmtId="0" fontId="29" fillId="0" borderId="0" xfId="15" applyFont="1" applyAlignment="1">
      <alignment vertical="center"/>
    </xf>
    <xf numFmtId="10" fontId="27" fillId="10" borderId="20" xfId="18" applyNumberFormat="1" applyFont="1" applyFill="1" applyBorder="1" applyAlignment="1">
      <alignment horizontal="center" vertical="center"/>
    </xf>
    <xf numFmtId="10" fontId="10" fillId="10" borderId="20" xfId="21" applyNumberFormat="1" applyFont="1" applyFill="1" applyBorder="1" applyAlignment="1">
      <alignment horizontal="center"/>
    </xf>
    <xf numFmtId="173" fontId="10" fillId="0" borderId="20" xfId="16" applyFont="1" applyFill="1" applyBorder="1" applyAlignment="1">
      <alignment horizontal="center" vertical="center"/>
    </xf>
    <xf numFmtId="10" fontId="10" fillId="0" borderId="20" xfId="21" applyNumberFormat="1" applyFont="1" applyFill="1" applyBorder="1" applyAlignment="1">
      <alignment horizontal="center"/>
    </xf>
    <xf numFmtId="0" fontId="10" fillId="10" borderId="20" xfId="15" applyFont="1" applyFill="1" applyBorder="1" applyAlignment="1">
      <alignment horizontal="center" vertical="center"/>
    </xf>
    <xf numFmtId="173" fontId="27" fillId="0" borderId="0" xfId="16" applyFont="1" applyBorder="1" applyAlignment="1">
      <alignment horizontal="center" vertical="center"/>
    </xf>
    <xf numFmtId="0" fontId="31" fillId="0" borderId="0" xfId="15" applyFont="1" applyAlignment="1">
      <alignment vertical="center"/>
    </xf>
    <xf numFmtId="173" fontId="29" fillId="9" borderId="0" xfId="15" applyNumberFormat="1" applyFont="1" applyFill="1" applyAlignment="1">
      <alignment vertical="center"/>
    </xf>
    <xf numFmtId="10" fontId="27" fillId="0" borderId="20" xfId="18" applyNumberFormat="1" applyFont="1" applyBorder="1" applyAlignment="1">
      <alignment horizontal="center" vertical="center"/>
    </xf>
    <xf numFmtId="173" fontId="28" fillId="0" borderId="0" xfId="15" applyNumberFormat="1" applyFont="1" applyAlignment="1">
      <alignment vertical="center"/>
    </xf>
    <xf numFmtId="0" fontId="33" fillId="0" borderId="0" xfId="15" applyFont="1" applyAlignment="1">
      <alignment vertical="center"/>
    </xf>
    <xf numFmtId="171" fontId="27" fillId="0" borderId="20" xfId="18" applyNumberFormat="1" applyFont="1" applyBorder="1" applyAlignment="1">
      <alignment horizontal="center" vertical="center"/>
    </xf>
    <xf numFmtId="173" fontId="27" fillId="0" borderId="0" xfId="16" applyFont="1" applyAlignment="1">
      <alignment vertical="center"/>
    </xf>
    <xf numFmtId="10" fontId="29" fillId="0" borderId="0" xfId="15" applyNumberFormat="1" applyFont="1" applyAlignment="1">
      <alignment vertical="center"/>
    </xf>
    <xf numFmtId="43" fontId="28" fillId="0" borderId="0" xfId="15" applyNumberFormat="1" applyFont="1" applyAlignment="1">
      <alignment vertical="center"/>
    </xf>
    <xf numFmtId="165" fontId="28" fillId="0" borderId="0" xfId="17" applyFont="1" applyAlignment="1">
      <alignment vertical="center"/>
    </xf>
    <xf numFmtId="165" fontId="28" fillId="0" borderId="0" xfId="15" applyNumberFormat="1" applyFont="1" applyAlignment="1">
      <alignment vertical="center"/>
    </xf>
    <xf numFmtId="0" fontId="26" fillId="0" borderId="20" xfId="15" applyFont="1" applyBorder="1" applyAlignment="1">
      <alignment horizontal="center" vertical="center" wrapText="1"/>
    </xf>
    <xf numFmtId="0" fontId="27" fillId="0" borderId="32" xfId="15" applyFont="1" applyBorder="1" applyAlignment="1">
      <alignment wrapText="1"/>
    </xf>
    <xf numFmtId="173" fontId="27" fillId="0" borderId="20" xfId="16" applyFont="1" applyBorder="1"/>
    <xf numFmtId="173" fontId="26" fillId="0" borderId="20" xfId="15" applyNumberFormat="1" applyFont="1" applyBorder="1" applyAlignment="1">
      <alignment horizontal="center"/>
    </xf>
    <xf numFmtId="0" fontId="26" fillId="0" borderId="16" xfId="15" applyFont="1" applyBorder="1" applyAlignment="1">
      <alignment horizontal="center"/>
    </xf>
    <xf numFmtId="173" fontId="26" fillId="0" borderId="0" xfId="16" applyFont="1" applyBorder="1" applyAlignment="1"/>
    <xf numFmtId="165" fontId="33" fillId="0" borderId="0" xfId="20" applyFont="1" applyAlignment="1">
      <alignment vertical="center"/>
    </xf>
    <xf numFmtId="0" fontId="26" fillId="0" borderId="0" xfId="15" applyFont="1" applyBorder="1" applyAlignment="1">
      <alignment horizontal="center"/>
    </xf>
    <xf numFmtId="0" fontId="26" fillId="11" borderId="20" xfId="15" applyFont="1" applyFill="1" applyBorder="1" applyAlignment="1">
      <alignment horizontal="center" vertical="center"/>
    </xf>
    <xf numFmtId="173" fontId="26" fillId="11" borderId="20" xfId="16" applyFont="1" applyFill="1" applyBorder="1" applyAlignment="1">
      <alignment horizontal="center" vertical="center"/>
    </xf>
    <xf numFmtId="173" fontId="27" fillId="0" borderId="0" xfId="23" applyFont="1" applyAlignment="1">
      <alignment vertical="center"/>
    </xf>
    <xf numFmtId="4" fontId="34" fillId="0" borderId="0" xfId="24" applyNumberFormat="1" applyFont="1"/>
    <xf numFmtId="0" fontId="35" fillId="0" borderId="0" xfId="15" applyFont="1" applyAlignment="1">
      <alignment vertical="center"/>
    </xf>
    <xf numFmtId="0" fontId="36" fillId="0" borderId="0" xfId="15" applyFont="1" applyAlignment="1">
      <alignment vertical="center"/>
    </xf>
    <xf numFmtId="0" fontId="27" fillId="0" borderId="0" xfId="21" applyFont="1" applyAlignment="1">
      <alignment horizontal="center"/>
    </xf>
    <xf numFmtId="0" fontId="2" fillId="0" borderId="0" xfId="21"/>
    <xf numFmtId="4" fontId="27" fillId="0" borderId="0" xfId="21" applyNumberFormat="1" applyFont="1" applyAlignment="1">
      <alignment horizontal="center"/>
    </xf>
    <xf numFmtId="0" fontId="23" fillId="0" borderId="0" xfId="14" applyNumberFormat="1" applyFont="1" applyFill="1" applyBorder="1" applyAlignment="1" applyProtection="1">
      <alignment vertical="center"/>
    </xf>
    <xf numFmtId="0" fontId="10" fillId="0" borderId="0" xfId="14" applyNumberFormat="1" applyFont="1" applyFill="1" applyBorder="1" applyAlignment="1" applyProtection="1">
      <alignment vertical="center"/>
    </xf>
    <xf numFmtId="0" fontId="10" fillId="0" borderId="0" xfId="14" applyFont="1"/>
    <xf numFmtId="0" fontId="10" fillId="0" borderId="0" xfId="14" applyNumberFormat="1" applyFont="1" applyFill="1" applyBorder="1" applyAlignment="1" applyProtection="1"/>
    <xf numFmtId="0" fontId="26" fillId="5" borderId="0" xfId="21" applyFont="1" applyFill="1" applyBorder="1" applyAlignment="1">
      <alignment horizontal="center" vertical="center" wrapText="1"/>
    </xf>
    <xf numFmtId="165" fontId="27" fillId="0" borderId="0" xfId="21" applyNumberFormat="1" applyFont="1" applyBorder="1" applyAlignment="1">
      <alignment horizontal="center" vertical="center"/>
    </xf>
    <xf numFmtId="165" fontId="26" fillId="5" borderId="0" xfId="21" applyNumberFormat="1" applyFont="1" applyFill="1" applyBorder="1" applyAlignment="1">
      <alignment horizontal="center" vertical="center"/>
    </xf>
    <xf numFmtId="165" fontId="26" fillId="5" borderId="0" xfId="21" applyNumberFormat="1" applyFont="1" applyFill="1" applyBorder="1" applyAlignment="1">
      <alignment horizontal="center"/>
    </xf>
    <xf numFmtId="165" fontId="27" fillId="0" borderId="0" xfId="21" applyNumberFormat="1" applyFont="1" applyAlignment="1">
      <alignment horizontal="center"/>
    </xf>
    <xf numFmtId="0" fontId="37" fillId="0" borderId="0" xfId="25" applyFont="1" applyAlignment="1">
      <alignment horizontal="left" vertical="center" indent="5"/>
    </xf>
    <xf numFmtId="172" fontId="27" fillId="10" borderId="20" xfId="15" applyNumberFormat="1" applyFont="1" applyFill="1" applyBorder="1" applyAlignment="1">
      <alignment horizontal="center" vertical="center"/>
    </xf>
    <xf numFmtId="173" fontId="27" fillId="10" borderId="20" xfId="16" applyFont="1" applyFill="1" applyBorder="1" applyAlignment="1">
      <alignment vertical="center" wrapText="1"/>
    </xf>
    <xf numFmtId="0" fontId="26" fillId="0" borderId="0" xfId="15" applyFont="1" applyAlignment="1">
      <alignment horizontal="center" vertical="center"/>
    </xf>
    <xf numFmtId="0" fontId="27" fillId="0" borderId="21" xfId="15" applyFont="1" applyBorder="1" applyAlignment="1">
      <alignment horizontal="left"/>
    </xf>
    <xf numFmtId="0" fontId="27" fillId="0" borderId="32" xfId="15" applyFont="1" applyBorder="1" applyAlignment="1">
      <alignment horizontal="left" vertical="center"/>
    </xf>
    <xf numFmtId="0" fontId="27" fillId="0" borderId="20" xfId="15" applyFont="1" applyFill="1" applyBorder="1" applyAlignment="1">
      <alignment horizontal="center" vertical="center"/>
    </xf>
    <xf numFmtId="0" fontId="26" fillId="0" borderId="14" xfId="15" applyFont="1" applyBorder="1" applyAlignment="1">
      <alignment horizontal="center" vertical="center"/>
    </xf>
    <xf numFmtId="0" fontId="27" fillId="0" borderId="20" xfId="15" applyFont="1" applyBorder="1" applyAlignment="1">
      <alignment horizontal="center" vertical="center"/>
    </xf>
    <xf numFmtId="0" fontId="27" fillId="0" borderId="21" xfId="15" applyFont="1" applyBorder="1" applyAlignment="1">
      <alignment horizontal="left" vertical="center"/>
    </xf>
    <xf numFmtId="0" fontId="27" fillId="0" borderId="15" xfId="15" applyFont="1" applyBorder="1" applyAlignment="1">
      <alignment horizontal="left" vertical="center"/>
    </xf>
    <xf numFmtId="0" fontId="27" fillId="10" borderId="21" xfId="15" applyFont="1" applyFill="1" applyBorder="1" applyAlignment="1">
      <alignment horizontal="left" vertical="center"/>
    </xf>
    <xf numFmtId="0" fontId="27" fillId="10" borderId="15" xfId="15" applyFont="1" applyFill="1" applyBorder="1" applyAlignment="1">
      <alignment horizontal="left" vertical="center"/>
    </xf>
    <xf numFmtId="0" fontId="27" fillId="10" borderId="32" xfId="15" applyFont="1" applyFill="1" applyBorder="1" applyAlignment="1">
      <alignment horizontal="left" vertical="center"/>
    </xf>
    <xf numFmtId="0" fontId="26" fillId="0" borderId="0" xfId="15" applyFont="1" applyBorder="1" applyAlignment="1">
      <alignment horizontal="center" vertical="center"/>
    </xf>
    <xf numFmtId="0" fontId="27" fillId="10" borderId="21" xfId="15" applyFont="1" applyFill="1" applyBorder="1" applyAlignment="1">
      <alignment horizontal="left" vertical="center"/>
    </xf>
    <xf numFmtId="0" fontId="27" fillId="10" borderId="15" xfId="15" applyFont="1" applyFill="1" applyBorder="1" applyAlignment="1">
      <alignment horizontal="left" vertical="center"/>
    </xf>
    <xf numFmtId="0" fontId="27" fillId="10" borderId="32" xfId="15" applyFont="1" applyFill="1" applyBorder="1" applyAlignment="1">
      <alignment horizontal="left" vertical="center"/>
    </xf>
    <xf numFmtId="0" fontId="27" fillId="0" borderId="21" xfId="15" applyFont="1" applyBorder="1" applyAlignment="1">
      <alignment horizontal="center" vertical="center"/>
    </xf>
    <xf numFmtId="0" fontId="27" fillId="0" borderId="20" xfId="15" applyFont="1" applyBorder="1" applyAlignment="1">
      <alignment horizontal="center" vertical="center"/>
    </xf>
    <xf numFmtId="10" fontId="27" fillId="0" borderId="20" xfId="15" applyNumberFormat="1" applyFont="1" applyFill="1" applyBorder="1" applyAlignment="1">
      <alignment horizontal="center" vertical="center"/>
    </xf>
    <xf numFmtId="10" fontId="27" fillId="0" borderId="20" xfId="22" applyNumberFormat="1" applyFont="1" applyBorder="1" applyAlignment="1">
      <alignment horizontal="center" vertical="center"/>
    </xf>
    <xf numFmtId="0" fontId="39" fillId="0" borderId="0" xfId="15" applyFont="1" applyAlignment="1">
      <alignment vertical="center"/>
    </xf>
    <xf numFmtId="0" fontId="40" fillId="0" borderId="0" xfId="15" applyFont="1" applyAlignment="1">
      <alignment vertical="center"/>
    </xf>
    <xf numFmtId="0" fontId="41" fillId="0" borderId="0" xfId="15" applyFont="1" applyAlignment="1">
      <alignment vertical="center"/>
    </xf>
    <xf numFmtId="0" fontId="39" fillId="0" borderId="20" xfId="15" applyFont="1" applyBorder="1" applyAlignment="1">
      <alignment horizontal="left"/>
    </xf>
    <xf numFmtId="0" fontId="39" fillId="0" borderId="21" xfId="15" applyFont="1" applyBorder="1" applyAlignment="1">
      <alignment horizontal="left"/>
    </xf>
    <xf numFmtId="0" fontId="39" fillId="0" borderId="0" xfId="15" applyFont="1" applyBorder="1" applyAlignment="1">
      <alignment horizontal="left"/>
    </xf>
    <xf numFmtId="49" fontId="39" fillId="0" borderId="0" xfId="15" applyNumberFormat="1" applyFont="1" applyBorder="1" applyAlignment="1">
      <alignment horizontal="left"/>
    </xf>
    <xf numFmtId="0" fontId="39" fillId="0" borderId="0" xfId="15" applyFont="1"/>
    <xf numFmtId="0" fontId="38" fillId="0" borderId="0" xfId="15" applyFont="1" applyAlignment="1">
      <alignment horizontal="center" vertical="center"/>
    </xf>
    <xf numFmtId="0" fontId="38" fillId="0" borderId="0" xfId="15" applyFont="1"/>
    <xf numFmtId="0" fontId="39" fillId="0" borderId="20" xfId="15" applyFont="1" applyBorder="1" applyAlignment="1">
      <alignment horizontal="center"/>
    </xf>
    <xf numFmtId="0" fontId="38" fillId="0" borderId="0" xfId="15" applyFont="1" applyAlignment="1">
      <alignment horizontal="left" vertical="center"/>
    </xf>
    <xf numFmtId="0" fontId="38" fillId="0" borderId="20" xfId="15" applyFont="1" applyBorder="1" applyAlignment="1">
      <alignment horizontal="center" vertical="center"/>
    </xf>
    <xf numFmtId="0" fontId="39" fillId="0" borderId="20" xfId="15" applyFont="1" applyBorder="1" applyAlignment="1">
      <alignment horizontal="center" vertical="center"/>
    </xf>
    <xf numFmtId="173" fontId="39" fillId="0" borderId="20" xfId="16" applyFont="1" applyBorder="1" applyAlignment="1">
      <alignment vertical="center" wrapText="1"/>
    </xf>
    <xf numFmtId="173" fontId="39" fillId="0" borderId="0" xfId="16" applyFont="1" applyBorder="1" applyAlignment="1">
      <alignment vertical="center" wrapText="1"/>
    </xf>
    <xf numFmtId="173" fontId="39" fillId="0" borderId="20" xfId="16" applyFont="1" applyBorder="1" applyAlignment="1">
      <alignment horizontal="center" vertical="center"/>
    </xf>
    <xf numFmtId="173" fontId="39" fillId="0" borderId="20" xfId="16" applyFont="1" applyFill="1" applyBorder="1" applyAlignment="1">
      <alignment horizontal="center" vertical="center"/>
    </xf>
    <xf numFmtId="43" fontId="39" fillId="0" borderId="0" xfId="15" applyNumberFormat="1" applyFont="1" applyAlignment="1">
      <alignment vertical="center"/>
    </xf>
    <xf numFmtId="173" fontId="38" fillId="0" borderId="20" xfId="15" applyNumberFormat="1" applyFont="1" applyBorder="1" applyAlignment="1">
      <alignment horizontal="center" vertical="center"/>
    </xf>
    <xf numFmtId="165" fontId="39" fillId="0" borderId="0" xfId="17" applyFont="1" applyAlignment="1">
      <alignment vertical="center"/>
    </xf>
    <xf numFmtId="173" fontId="39" fillId="0" borderId="0" xfId="15" applyNumberFormat="1" applyFont="1" applyAlignment="1">
      <alignment vertical="center"/>
    </xf>
    <xf numFmtId="43" fontId="43" fillId="0" borderId="0" xfId="15" applyNumberFormat="1" applyFont="1" applyAlignment="1">
      <alignment vertical="center"/>
    </xf>
    <xf numFmtId="0" fontId="38" fillId="0" borderId="0" xfId="15" applyFont="1" applyBorder="1" applyAlignment="1">
      <alignment vertical="center"/>
    </xf>
    <xf numFmtId="0" fontId="38" fillId="0" borderId="14" xfId="15" applyFont="1" applyBorder="1" applyAlignment="1">
      <alignment horizontal="center" vertical="center"/>
    </xf>
    <xf numFmtId="0" fontId="39" fillId="10" borderId="20" xfId="15" applyFont="1" applyFill="1" applyBorder="1" applyAlignment="1">
      <alignment horizontal="center" vertical="center"/>
    </xf>
    <xf numFmtId="10" fontId="42" fillId="10" borderId="20" xfId="18" applyNumberFormat="1" applyFont="1" applyFill="1" applyBorder="1" applyAlignment="1">
      <alignment horizontal="center" vertical="center"/>
    </xf>
    <xf numFmtId="173" fontId="42" fillId="10" borderId="20" xfId="16" applyFont="1" applyFill="1" applyBorder="1" applyAlignment="1">
      <alignment horizontal="center" vertical="center"/>
    </xf>
    <xf numFmtId="10" fontId="39" fillId="0" borderId="0" xfId="15" applyNumberFormat="1" applyFont="1" applyAlignment="1">
      <alignment vertical="center"/>
    </xf>
    <xf numFmtId="10" fontId="38" fillId="0" borderId="20" xfId="18" applyNumberFormat="1" applyFont="1" applyBorder="1" applyAlignment="1">
      <alignment horizontal="center" vertical="center"/>
    </xf>
    <xf numFmtId="173" fontId="38" fillId="0" borderId="20" xfId="16" applyFont="1" applyBorder="1" applyAlignment="1">
      <alignment horizontal="center" vertical="center"/>
    </xf>
    <xf numFmtId="173" fontId="39" fillId="0" borderId="0" xfId="19" applyNumberFormat="1" applyFont="1" applyAlignment="1">
      <alignment vertical="center"/>
    </xf>
    <xf numFmtId="0" fontId="38" fillId="0" borderId="0" xfId="15" applyFont="1" applyAlignment="1">
      <alignment vertical="center"/>
    </xf>
    <xf numFmtId="10" fontId="39" fillId="0" borderId="20" xfId="15" applyNumberFormat="1" applyFont="1" applyBorder="1" applyAlignment="1">
      <alignment horizontal="center" vertical="center"/>
    </xf>
    <xf numFmtId="0" fontId="39" fillId="0" borderId="20" xfId="15" applyFont="1" applyFill="1" applyBorder="1" applyAlignment="1">
      <alignment horizontal="center" vertical="center"/>
    </xf>
    <xf numFmtId="10" fontId="39" fillId="0" borderId="20" xfId="15" applyNumberFormat="1" applyFont="1" applyFill="1" applyBorder="1" applyAlignment="1">
      <alignment horizontal="center" vertical="center"/>
    </xf>
    <xf numFmtId="172" fontId="39" fillId="10" borderId="20" xfId="15" applyNumberFormat="1" applyFont="1" applyFill="1" applyBorder="1" applyAlignment="1">
      <alignment horizontal="center" vertical="center"/>
    </xf>
    <xf numFmtId="173" fontId="39" fillId="10" borderId="20" xfId="16" applyFont="1" applyFill="1" applyBorder="1" applyAlignment="1">
      <alignment horizontal="center" vertical="center"/>
    </xf>
    <xf numFmtId="10" fontId="38" fillId="0" borderId="20" xfId="15" applyNumberFormat="1" applyFont="1" applyBorder="1" applyAlignment="1">
      <alignment horizontal="center" vertical="center"/>
    </xf>
    <xf numFmtId="165" fontId="39" fillId="0" borderId="0" xfId="20" applyFont="1" applyAlignment="1">
      <alignment vertical="center"/>
    </xf>
    <xf numFmtId="0" fontId="38" fillId="0" borderId="0" xfId="15" applyFont="1" applyBorder="1" applyAlignment="1">
      <alignment horizontal="center" vertical="center"/>
    </xf>
    <xf numFmtId="173" fontId="38" fillId="0" borderId="0" xfId="15" applyNumberFormat="1" applyFont="1" applyBorder="1" applyAlignment="1">
      <alignment horizontal="center" vertical="center"/>
    </xf>
    <xf numFmtId="0" fontId="38" fillId="0" borderId="0" xfId="15" applyFont="1" applyBorder="1" applyAlignment="1">
      <alignment horizontal="left" vertical="center"/>
    </xf>
    <xf numFmtId="0" fontId="43" fillId="0" borderId="0" xfId="15" applyFont="1" applyAlignment="1">
      <alignment vertical="center"/>
    </xf>
    <xf numFmtId="0" fontId="45" fillId="0" borderId="0" xfId="25" applyFont="1" applyAlignment="1">
      <alignment horizontal="left" vertical="center" indent="5"/>
    </xf>
    <xf numFmtId="10" fontId="39" fillId="10" borderId="20" xfId="18" applyNumberFormat="1" applyFont="1" applyFill="1" applyBorder="1" applyAlignment="1">
      <alignment horizontal="center" vertical="center"/>
    </xf>
    <xf numFmtId="10" fontId="42" fillId="10" borderId="20" xfId="21" applyNumberFormat="1" applyFont="1" applyFill="1" applyBorder="1" applyAlignment="1">
      <alignment horizontal="center"/>
    </xf>
    <xf numFmtId="173" fontId="42" fillId="0" borderId="20" xfId="16" applyFont="1" applyFill="1" applyBorder="1" applyAlignment="1">
      <alignment horizontal="center" vertical="center"/>
    </xf>
    <xf numFmtId="10" fontId="42" fillId="0" borderId="20" xfId="21" applyNumberFormat="1" applyFont="1" applyFill="1" applyBorder="1" applyAlignment="1">
      <alignment horizontal="center"/>
    </xf>
    <xf numFmtId="0" fontId="42" fillId="10" borderId="20" xfId="15" applyFont="1" applyFill="1" applyBorder="1" applyAlignment="1">
      <alignment horizontal="center" vertical="center"/>
    </xf>
    <xf numFmtId="0" fontId="39" fillId="0" borderId="21" xfId="15" applyFont="1" applyBorder="1" applyAlignment="1">
      <alignment horizontal="left" vertical="center"/>
    </xf>
    <xf numFmtId="0" fontId="39" fillId="0" borderId="15" xfId="15" applyFont="1" applyBorder="1" applyAlignment="1">
      <alignment horizontal="left" vertical="center"/>
    </xf>
    <xf numFmtId="0" fontId="39" fillId="0" borderId="32" xfId="15" applyFont="1" applyBorder="1" applyAlignment="1">
      <alignment horizontal="left" vertical="center"/>
    </xf>
    <xf numFmtId="173" fontId="39" fillId="0" borderId="0" xfId="16" applyFont="1" applyBorder="1" applyAlignment="1">
      <alignment horizontal="center" vertical="center"/>
    </xf>
    <xf numFmtId="0" fontId="39" fillId="10" borderId="21" xfId="15" applyFont="1" applyFill="1" applyBorder="1" applyAlignment="1">
      <alignment horizontal="left" vertical="center"/>
    </xf>
    <xf numFmtId="0" fontId="39" fillId="10" borderId="15" xfId="15" applyFont="1" applyFill="1" applyBorder="1" applyAlignment="1">
      <alignment horizontal="left" vertical="center"/>
    </xf>
    <xf numFmtId="0" fontId="39" fillId="10" borderId="32" xfId="15" applyFont="1" applyFill="1" applyBorder="1" applyAlignment="1">
      <alignment horizontal="left" vertical="center"/>
    </xf>
    <xf numFmtId="0" fontId="46" fillId="0" borderId="0" xfId="15" applyFont="1" applyAlignment="1">
      <alignment vertical="center"/>
    </xf>
    <xf numFmtId="171" fontId="39" fillId="0" borderId="20" xfId="22" applyNumberFormat="1" applyFont="1" applyBorder="1" applyAlignment="1">
      <alignment horizontal="center" vertical="center"/>
    </xf>
    <xf numFmtId="173" fontId="43" fillId="9" borderId="0" xfId="15" applyNumberFormat="1" applyFont="1" applyFill="1" applyAlignment="1">
      <alignment vertical="center"/>
    </xf>
    <xf numFmtId="10" fontId="39" fillId="0" borderId="20" xfId="18" applyNumberFormat="1" applyFont="1" applyBorder="1" applyAlignment="1">
      <alignment horizontal="center" vertical="center"/>
    </xf>
    <xf numFmtId="173" fontId="40" fillId="0" borderId="0" xfId="15" applyNumberFormat="1" applyFont="1" applyAlignment="1">
      <alignment vertical="center"/>
    </xf>
    <xf numFmtId="0" fontId="47" fillId="0" borderId="0" xfId="15" applyFont="1" applyAlignment="1">
      <alignment vertical="center"/>
    </xf>
    <xf numFmtId="171" fontId="39" fillId="0" borderId="20" xfId="18" applyNumberFormat="1" applyFont="1" applyBorder="1" applyAlignment="1">
      <alignment horizontal="center" vertical="center"/>
    </xf>
    <xf numFmtId="173" fontId="39" fillId="0" borderId="0" xfId="16" applyFont="1" applyAlignment="1">
      <alignment vertical="center"/>
    </xf>
    <xf numFmtId="10" fontId="43" fillId="0" borderId="0" xfId="15" applyNumberFormat="1" applyFont="1" applyAlignment="1">
      <alignment vertical="center"/>
    </xf>
    <xf numFmtId="43" fontId="40" fillId="0" borderId="0" xfId="15" applyNumberFormat="1" applyFont="1" applyAlignment="1">
      <alignment vertical="center"/>
    </xf>
    <xf numFmtId="165" fontId="40" fillId="0" borderId="0" xfId="17" applyFont="1" applyAlignment="1">
      <alignment vertical="center"/>
    </xf>
    <xf numFmtId="165" fontId="40" fillId="0" borderId="0" xfId="15" applyNumberFormat="1" applyFont="1" applyAlignment="1">
      <alignment vertical="center"/>
    </xf>
    <xf numFmtId="0" fontId="38" fillId="0" borderId="20" xfId="15" applyFont="1" applyBorder="1" applyAlignment="1">
      <alignment horizontal="center" vertical="center" wrapText="1"/>
    </xf>
    <xf numFmtId="0" fontId="39" fillId="0" borderId="21" xfId="15" applyFont="1" applyBorder="1" applyAlignment="1">
      <alignment horizontal="center"/>
    </xf>
    <xf numFmtId="0" fontId="39" fillId="0" borderId="32" xfId="15" applyFont="1" applyBorder="1" applyAlignment="1">
      <alignment wrapText="1"/>
    </xf>
    <xf numFmtId="173" fontId="39" fillId="0" borderId="20" xfId="16" applyFont="1" applyBorder="1"/>
    <xf numFmtId="173" fontId="38" fillId="0" borderId="20" xfId="15" applyNumberFormat="1" applyFont="1" applyBorder="1" applyAlignment="1">
      <alignment horizontal="center"/>
    </xf>
    <xf numFmtId="0" fontId="38" fillId="0" borderId="16" xfId="15" applyFont="1" applyBorder="1" applyAlignment="1">
      <alignment horizontal="center"/>
    </xf>
    <xf numFmtId="173" fontId="38" fillId="0" borderId="0" xfId="16" applyFont="1" applyBorder="1" applyAlignment="1"/>
    <xf numFmtId="165" fontId="47" fillId="0" borderId="0" xfId="20" applyFont="1" applyAlignment="1">
      <alignment vertical="center"/>
    </xf>
    <xf numFmtId="0" fontId="38" fillId="0" borderId="0" xfId="15" applyFont="1" applyBorder="1" applyAlignment="1">
      <alignment horizontal="center"/>
    </xf>
    <xf numFmtId="0" fontId="38" fillId="11" borderId="20" xfId="15" applyFont="1" applyFill="1" applyBorder="1" applyAlignment="1">
      <alignment horizontal="center" vertical="center"/>
    </xf>
    <xf numFmtId="173" fontId="38" fillId="11" borderId="20" xfId="16" applyFont="1" applyFill="1" applyBorder="1" applyAlignment="1">
      <alignment horizontal="center" vertical="center"/>
    </xf>
    <xf numFmtId="173" fontId="39" fillId="0" borderId="0" xfId="23" applyFont="1" applyAlignment="1">
      <alignment vertical="center"/>
    </xf>
    <xf numFmtId="4" fontId="48" fillId="0" borderId="0" xfId="24" applyNumberFormat="1" applyFont="1"/>
    <xf numFmtId="0" fontId="49" fillId="6" borderId="9" xfId="14" applyNumberFormat="1" applyFont="1" applyFill="1" applyBorder="1" applyAlignment="1" applyProtection="1">
      <alignment horizontal="center" vertical="center" wrapText="1"/>
    </xf>
    <xf numFmtId="0" fontId="49" fillId="6" borderId="9" xfId="14" applyNumberFormat="1" applyFont="1" applyFill="1" applyBorder="1" applyAlignment="1" applyProtection="1">
      <alignment horizontal="center" vertical="center"/>
    </xf>
    <xf numFmtId="0" fontId="42" fillId="10" borderId="17" xfId="14" applyNumberFormat="1" applyFont="1" applyFill="1" applyBorder="1" applyAlignment="1" applyProtection="1">
      <alignment vertical="center" wrapText="1"/>
    </xf>
    <xf numFmtId="165" fontId="42" fillId="0" borderId="18" xfId="14" applyNumberFormat="1" applyFont="1" applyFill="1" applyBorder="1" applyAlignment="1" applyProtection="1">
      <alignment horizontal="center" vertical="center"/>
    </xf>
    <xf numFmtId="0" fontId="42" fillId="0" borderId="18" xfId="14" applyNumberFormat="1" applyFont="1" applyFill="1" applyBorder="1" applyAlignment="1" applyProtection="1">
      <alignment horizontal="center" vertical="center"/>
    </xf>
    <xf numFmtId="165" fontId="42" fillId="0" borderId="25" xfId="14" applyNumberFormat="1" applyFont="1" applyFill="1" applyBorder="1" applyAlignment="1" applyProtection="1">
      <alignment horizontal="center" vertical="center"/>
    </xf>
    <xf numFmtId="0" fontId="42" fillId="10" borderId="19" xfId="14" applyNumberFormat="1" applyFont="1" applyFill="1" applyBorder="1" applyAlignment="1" applyProtection="1">
      <alignment vertical="center" wrapText="1"/>
    </xf>
    <xf numFmtId="165" fontId="42" fillId="0" borderId="20" xfId="14" applyNumberFormat="1" applyFont="1" applyFill="1" applyBorder="1" applyAlignment="1" applyProtection="1">
      <alignment horizontal="center" vertical="center"/>
    </xf>
    <xf numFmtId="165" fontId="49" fillId="6" borderId="22" xfId="14" applyNumberFormat="1" applyFont="1" applyFill="1" applyBorder="1" applyAlignment="1" applyProtection="1">
      <alignment horizontal="center" vertical="center"/>
    </xf>
    <xf numFmtId="0" fontId="42" fillId="0" borderId="0" xfId="14" applyNumberFormat="1" applyFont="1" applyFill="1" applyBorder="1" applyAlignment="1" applyProtection="1">
      <alignment vertical="center" wrapText="1"/>
    </xf>
    <xf numFmtId="0" fontId="42" fillId="0" borderId="0" xfId="14" applyNumberFormat="1" applyFont="1" applyFill="1" applyBorder="1" applyAlignment="1" applyProtection="1">
      <alignment vertical="center"/>
    </xf>
    <xf numFmtId="0" fontId="49" fillId="6" borderId="29" xfId="14" applyNumberFormat="1" applyFont="1" applyFill="1" applyBorder="1" applyAlignment="1" applyProtection="1">
      <alignment horizontal="center" vertical="center"/>
    </xf>
    <xf numFmtId="165" fontId="49" fillId="7" borderId="30" xfId="14" applyNumberFormat="1" applyFont="1" applyFill="1" applyBorder="1" applyAlignment="1" applyProtection="1">
      <alignment horizontal="center" vertical="center"/>
    </xf>
    <xf numFmtId="173" fontId="39" fillId="10" borderId="20" xfId="16" applyFont="1" applyFill="1" applyBorder="1" applyAlignment="1">
      <alignment vertical="center" wrapText="1"/>
    </xf>
    <xf numFmtId="10" fontId="39" fillId="0" borderId="20" xfId="22" applyNumberFormat="1" applyFont="1" applyBorder="1" applyAlignment="1">
      <alignment horizontal="center" vertical="center"/>
    </xf>
    <xf numFmtId="173" fontId="39" fillId="0" borderId="0" xfId="16" applyFont="1" applyBorder="1" applyAlignment="1">
      <alignment vertical="center"/>
    </xf>
    <xf numFmtId="0" fontId="52" fillId="0" borderId="0" xfId="14" applyNumberFormat="1" applyFont="1" applyFill="1" applyBorder="1" applyAlignment="1" applyProtection="1"/>
    <xf numFmtId="0" fontId="51" fillId="6" borderId="9" xfId="14" applyNumberFormat="1" applyFont="1" applyFill="1" applyBorder="1" applyAlignment="1" applyProtection="1">
      <alignment horizontal="center" vertical="center" wrapText="1"/>
    </xf>
    <xf numFmtId="0" fontId="51" fillId="6" borderId="9" xfId="14" applyNumberFormat="1" applyFont="1" applyFill="1" applyBorder="1" applyAlignment="1" applyProtection="1">
      <alignment horizontal="center" vertical="center"/>
    </xf>
    <xf numFmtId="165" fontId="42" fillId="10" borderId="20" xfId="14" applyNumberFormat="1" applyFont="1" applyFill="1" applyBorder="1" applyAlignment="1" applyProtection="1">
      <alignment horizontal="center" vertical="center"/>
    </xf>
    <xf numFmtId="0" fontId="42" fillId="10" borderId="18" xfId="14" applyNumberFormat="1" applyFont="1" applyFill="1" applyBorder="1" applyAlignment="1" applyProtection="1">
      <alignment horizontal="center" vertical="center"/>
    </xf>
    <xf numFmtId="165" fontId="42" fillId="10" borderId="18" xfId="14" applyNumberFormat="1" applyFont="1" applyFill="1" applyBorder="1" applyAlignment="1" applyProtection="1">
      <alignment horizontal="center" vertical="center"/>
    </xf>
    <xf numFmtId="165" fontId="42" fillId="10" borderId="25" xfId="14" applyNumberFormat="1" applyFont="1" applyFill="1" applyBorder="1" applyAlignment="1" applyProtection="1">
      <alignment horizontal="center" vertical="center"/>
    </xf>
    <xf numFmtId="0" fontId="42" fillId="10" borderId="20" xfId="14" applyNumberFormat="1" applyFont="1" applyFill="1" applyBorder="1" applyAlignment="1" applyProtection="1">
      <alignment horizontal="center" vertical="center"/>
    </xf>
    <xf numFmtId="0" fontId="42" fillId="10" borderId="20" xfId="14" applyNumberFormat="1" applyFont="1" applyFill="1" applyBorder="1" applyAlignment="1" applyProtection="1">
      <alignment vertical="center" wrapText="1"/>
    </xf>
    <xf numFmtId="165" fontId="51" fillId="6" borderId="22" xfId="14" applyNumberFormat="1" applyFont="1" applyFill="1" applyBorder="1" applyAlignment="1" applyProtection="1">
      <alignment horizontal="center" vertical="center"/>
    </xf>
    <xf numFmtId="0" fontId="44" fillId="0" borderId="0" xfId="14" applyNumberFormat="1" applyFont="1" applyFill="1" applyBorder="1" applyAlignment="1" applyProtection="1">
      <alignment vertical="center" wrapText="1"/>
    </xf>
    <xf numFmtId="0" fontId="44" fillId="0" borderId="0" xfId="14" applyNumberFormat="1" applyFont="1" applyFill="1" applyBorder="1" applyAlignment="1" applyProtection="1">
      <alignment vertical="center"/>
    </xf>
    <xf numFmtId="0" fontId="51" fillId="6" borderId="29" xfId="14" applyNumberFormat="1" applyFont="1" applyFill="1" applyBorder="1" applyAlignment="1" applyProtection="1">
      <alignment horizontal="center" vertical="center"/>
    </xf>
    <xf numFmtId="165" fontId="51" fillId="7" borderId="31" xfId="14" applyNumberFormat="1" applyFont="1" applyFill="1" applyBorder="1" applyAlignment="1" applyProtection="1">
      <alignment horizontal="center" vertical="center"/>
    </xf>
    <xf numFmtId="0" fontId="41" fillId="0" borderId="0" xfId="14" applyFont="1"/>
    <xf numFmtId="0" fontId="44" fillId="0" borderId="0" xfId="14" applyNumberFormat="1" applyFont="1" applyFill="1" applyBorder="1" applyAlignment="1" applyProtection="1"/>
    <xf numFmtId="0" fontId="49" fillId="0" borderId="0" xfId="14" applyNumberFormat="1" applyFont="1" applyFill="1" applyBorder="1" applyAlignment="1" applyProtection="1">
      <alignment vertical="center"/>
    </xf>
    <xf numFmtId="0" fontId="49" fillId="6" borderId="9" xfId="14" quotePrefix="1" applyNumberFormat="1" applyFont="1" applyFill="1" applyBorder="1" applyAlignment="1" applyProtection="1">
      <alignment horizontal="center" vertical="center" wrapText="1"/>
    </xf>
    <xf numFmtId="0" fontId="42" fillId="0" borderId="0" xfId="14" applyFont="1"/>
    <xf numFmtId="0" fontId="39" fillId="0" borderId="0" xfId="14" applyFont="1"/>
    <xf numFmtId="168" fontId="53" fillId="0" borderId="18" xfId="1" applyFont="1" applyBorder="1" applyProtection="1"/>
    <xf numFmtId="168" fontId="42" fillId="0" borderId="18" xfId="14" applyNumberFormat="1" applyFont="1" applyFill="1" applyBorder="1" applyAlignment="1" applyProtection="1">
      <alignment horizontal="center" vertical="center"/>
    </xf>
    <xf numFmtId="43" fontId="42" fillId="0" borderId="20" xfId="14" applyNumberFormat="1" applyFont="1" applyFill="1" applyBorder="1" applyAlignment="1" applyProtection="1">
      <alignment horizontal="center" vertical="center"/>
    </xf>
    <xf numFmtId="43" fontId="42" fillId="0" borderId="20" xfId="14" applyNumberFormat="1" applyFont="1" applyFill="1" applyBorder="1" applyAlignment="1" applyProtection="1">
      <alignment horizontal="center"/>
    </xf>
    <xf numFmtId="0" fontId="49" fillId="6" borderId="29" xfId="14" applyNumberFormat="1" applyFont="1" applyFill="1" applyBorder="1" applyAlignment="1" applyProtection="1">
      <alignment horizontal="center" vertical="center" wrapText="1"/>
    </xf>
    <xf numFmtId="0" fontId="42" fillId="0" borderId="12" xfId="14" applyNumberFormat="1" applyFont="1" applyFill="1" applyBorder="1" applyAlignment="1" applyProtection="1">
      <alignment wrapText="1"/>
    </xf>
    <xf numFmtId="0" fontId="42" fillId="0" borderId="0" xfId="14" applyNumberFormat="1" applyFont="1" applyFill="1" applyBorder="1" applyAlignment="1" applyProtection="1"/>
    <xf numFmtId="0" fontId="42" fillId="0" borderId="13" xfId="14" applyNumberFormat="1" applyFont="1" applyFill="1" applyBorder="1" applyAlignment="1" applyProtection="1"/>
    <xf numFmtId="165" fontId="49" fillId="6" borderId="20" xfId="14" applyNumberFormat="1" applyFont="1" applyFill="1" applyBorder="1" applyAlignment="1" applyProtection="1">
      <alignment horizontal="center" vertical="center"/>
    </xf>
    <xf numFmtId="0" fontId="49" fillId="6" borderId="34" xfId="14" applyNumberFormat="1" applyFont="1" applyFill="1" applyBorder="1" applyAlignment="1" applyProtection="1">
      <alignment horizontal="center" vertical="center" wrapText="1"/>
    </xf>
    <xf numFmtId="165" fontId="49" fillId="7" borderId="35" xfId="14" applyNumberFormat="1" applyFont="1" applyFill="1" applyBorder="1" applyAlignment="1" applyProtection="1">
      <alignment horizontal="center" vertical="center"/>
    </xf>
    <xf numFmtId="165" fontId="42" fillId="0" borderId="18" xfId="14" applyNumberFormat="1" applyFont="1" applyFill="1" applyBorder="1" applyAlignment="1" applyProtection="1">
      <alignment horizontal="center" vertical="center" wrapText="1"/>
    </xf>
    <xf numFmtId="0" fontId="42" fillId="0" borderId="18" xfId="14" applyNumberFormat="1" applyFont="1" applyFill="1" applyBorder="1" applyAlignment="1" applyProtection="1">
      <alignment horizontal="center" vertical="center" wrapText="1"/>
    </xf>
    <xf numFmtId="165" fontId="42" fillId="0" borderId="25" xfId="14" applyNumberFormat="1" applyFont="1" applyFill="1" applyBorder="1" applyAlignment="1" applyProtection="1">
      <alignment horizontal="center" vertical="center" wrapText="1"/>
    </xf>
    <xf numFmtId="0" fontId="42" fillId="0" borderId="20" xfId="14" applyNumberFormat="1" applyFont="1" applyFill="1" applyBorder="1" applyAlignment="1" applyProtection="1">
      <alignment horizontal="center" vertical="center" wrapText="1"/>
    </xf>
    <xf numFmtId="165" fontId="49" fillId="6" borderId="20" xfId="14" applyNumberFormat="1" applyFont="1" applyFill="1" applyBorder="1" applyAlignment="1" applyProtection="1">
      <alignment horizontal="center" vertical="center" wrapText="1"/>
    </xf>
    <xf numFmtId="165" fontId="49" fillId="7" borderId="35" xfId="14" applyNumberFormat="1" applyFont="1" applyFill="1" applyBorder="1" applyAlignment="1" applyProtection="1">
      <alignment horizontal="center" vertical="center" wrapText="1"/>
    </xf>
    <xf numFmtId="0" fontId="26" fillId="0" borderId="0" xfId="15" applyFont="1" applyAlignment="1"/>
    <xf numFmtId="0" fontId="42" fillId="10" borderId="39" xfId="14" applyNumberFormat="1" applyFont="1" applyFill="1" applyBorder="1" applyAlignment="1" applyProtection="1">
      <alignment vertical="center" wrapText="1"/>
    </xf>
    <xf numFmtId="0" fontId="44" fillId="0" borderId="0" xfId="14" applyNumberFormat="1" applyFont="1" applyFill="1" applyBorder="1" applyAlignment="1" applyProtection="1">
      <alignment horizontal="center"/>
    </xf>
    <xf numFmtId="0" fontId="49" fillId="0" borderId="0" xfId="14" applyNumberFormat="1" applyFont="1" applyFill="1" applyBorder="1" applyAlignment="1" applyProtection="1">
      <alignment vertical="center" wrapText="1"/>
    </xf>
    <xf numFmtId="164" fontId="42" fillId="0" borderId="20" xfId="14" applyNumberFormat="1" applyFont="1" applyFill="1" applyBorder="1" applyAlignment="1" applyProtection="1">
      <alignment horizontal="center" vertical="center"/>
    </xf>
    <xf numFmtId="164" fontId="42" fillId="0" borderId="18" xfId="14" applyNumberFormat="1" applyFont="1" applyFill="1" applyBorder="1" applyAlignment="1" applyProtection="1">
      <alignment horizontal="center" vertical="center"/>
    </xf>
    <xf numFmtId="0" fontId="42" fillId="0" borderId="18" xfId="26" applyNumberFormat="1" applyFont="1" applyFill="1" applyBorder="1" applyAlignment="1" applyProtection="1">
      <alignment horizontal="center" vertical="center"/>
    </xf>
    <xf numFmtId="0" fontId="39" fillId="0" borderId="20" xfId="21" applyFont="1" applyBorder="1" applyAlignment="1">
      <alignment horizontal="center" vertical="center"/>
    </xf>
    <xf numFmtId="165" fontId="39" fillId="0" borderId="20" xfId="20" applyFont="1" applyBorder="1" applyAlignment="1">
      <alignment horizontal="center" vertical="center"/>
    </xf>
    <xf numFmtId="165" fontId="39" fillId="0" borderId="20" xfId="21" applyNumberFormat="1" applyFont="1" applyBorder="1" applyAlignment="1">
      <alignment horizontal="center" vertical="center"/>
    </xf>
    <xf numFmtId="0" fontId="39" fillId="0" borderId="20" xfId="21" applyFont="1" applyBorder="1" applyAlignment="1">
      <alignment horizontal="center" vertical="center" wrapText="1"/>
    </xf>
    <xf numFmtId="0" fontId="50" fillId="12" borderId="20" xfId="21" applyFont="1" applyFill="1" applyBorder="1" applyAlignment="1">
      <alignment horizontal="center" vertical="center"/>
    </xf>
    <xf numFmtId="0" fontId="50" fillId="12" borderId="20" xfId="21" applyFont="1" applyFill="1" applyBorder="1" applyAlignment="1">
      <alignment horizontal="center" vertical="center" wrapText="1"/>
    </xf>
    <xf numFmtId="165" fontId="38" fillId="11" borderId="20" xfId="21" applyNumberFormat="1" applyFont="1" applyFill="1" applyBorder="1" applyAlignment="1">
      <alignment horizontal="center"/>
    </xf>
    <xf numFmtId="165" fontId="50" fillId="12" borderId="20" xfId="21" applyNumberFormat="1" applyFont="1" applyFill="1" applyBorder="1" applyAlignment="1">
      <alignment horizontal="center"/>
    </xf>
    <xf numFmtId="168" fontId="54" fillId="0" borderId="18" xfId="1" applyFont="1" applyBorder="1" applyAlignment="1" applyProtection="1">
      <alignment vertical="center"/>
    </xf>
    <xf numFmtId="0" fontId="39" fillId="0" borderId="20" xfId="15" applyFont="1" applyBorder="1" applyAlignment="1">
      <alignment horizontal="center" vertical="center"/>
    </xf>
    <xf numFmtId="0" fontId="27" fillId="0" borderId="20" xfId="15" applyFont="1" applyBorder="1" applyAlignment="1">
      <alignment horizontal="center" vertical="center"/>
    </xf>
    <xf numFmtId="168" fontId="53" fillId="0" borderId="18" xfId="1" applyFont="1" applyBorder="1" applyAlignment="1" applyProtection="1">
      <alignment vertical="center"/>
    </xf>
    <xf numFmtId="0" fontId="49" fillId="6" borderId="26" xfId="14" applyNumberFormat="1" applyFont="1" applyFill="1" applyBorder="1" applyAlignment="1" applyProtection="1">
      <alignment vertical="center"/>
    </xf>
    <xf numFmtId="0" fontId="49" fillId="6" borderId="27" xfId="14" applyNumberFormat="1" applyFont="1" applyFill="1" applyBorder="1" applyAlignment="1" applyProtection="1">
      <alignment vertical="center"/>
    </xf>
    <xf numFmtId="0" fontId="49" fillId="6" borderId="28" xfId="14" applyNumberFormat="1" applyFont="1" applyFill="1" applyBorder="1" applyAlignment="1" applyProtection="1">
      <alignment vertical="center"/>
    </xf>
    <xf numFmtId="10" fontId="42" fillId="11" borderId="20" xfId="18" applyNumberFormat="1" applyFont="1" applyFill="1" applyBorder="1" applyAlignment="1">
      <alignment horizontal="center" vertical="center"/>
    </xf>
    <xf numFmtId="173" fontId="42" fillId="11" borderId="20" xfId="16" applyFont="1" applyFill="1" applyBorder="1" applyAlignment="1">
      <alignment horizontal="center" vertical="center"/>
    </xf>
    <xf numFmtId="0" fontId="39" fillId="11" borderId="21" xfId="15" applyFont="1" applyFill="1" applyBorder="1" applyAlignment="1">
      <alignment horizontal="left" vertical="center"/>
    </xf>
    <xf numFmtId="0" fontId="39" fillId="11" borderId="15" xfId="15" applyFont="1" applyFill="1" applyBorder="1" applyAlignment="1">
      <alignment horizontal="left" vertical="center"/>
    </xf>
    <xf numFmtId="0" fontId="39" fillId="11" borderId="32" xfId="15" applyFont="1" applyFill="1" applyBorder="1" applyAlignment="1">
      <alignment horizontal="left" vertical="center"/>
    </xf>
    <xf numFmtId="10" fontId="39" fillId="11" borderId="20" xfId="18" applyNumberFormat="1" applyFont="1" applyFill="1" applyBorder="1" applyAlignment="1">
      <alignment horizontal="center" vertical="center"/>
    </xf>
    <xf numFmtId="10" fontId="42" fillId="13" borderId="20" xfId="18" applyNumberFormat="1" applyFont="1" applyFill="1" applyBorder="1" applyAlignment="1">
      <alignment horizontal="center" vertical="center"/>
    </xf>
    <xf numFmtId="173" fontId="42" fillId="13" borderId="20" xfId="16" applyFont="1" applyFill="1" applyBorder="1" applyAlignment="1">
      <alignment horizontal="center" vertical="center"/>
    </xf>
    <xf numFmtId="0" fontId="39" fillId="13" borderId="21" xfId="15" applyFont="1" applyFill="1" applyBorder="1" applyAlignment="1">
      <alignment horizontal="left" vertical="center"/>
    </xf>
    <xf numFmtId="0" fontId="39" fillId="13" borderId="15" xfId="15" applyFont="1" applyFill="1" applyBorder="1" applyAlignment="1">
      <alignment horizontal="left" vertical="center"/>
    </xf>
    <xf numFmtId="0" fontId="39" fillId="13" borderId="32" xfId="15" applyFont="1" applyFill="1" applyBorder="1" applyAlignment="1">
      <alignment horizontal="left" vertical="center"/>
    </xf>
    <xf numFmtId="10" fontId="39" fillId="13" borderId="20" xfId="18" applyNumberFormat="1" applyFont="1" applyFill="1" applyBorder="1" applyAlignment="1">
      <alignment horizontal="center" vertical="center"/>
    </xf>
    <xf numFmtId="0" fontId="49" fillId="8" borderId="23" xfId="14" applyNumberFormat="1" applyFont="1" applyFill="1" applyBorder="1" applyAlignment="1" applyProtection="1">
      <alignment vertical="center"/>
    </xf>
    <xf numFmtId="0" fontId="49" fillId="8" borderId="24" xfId="14" applyNumberFormat="1" applyFont="1" applyFill="1" applyBorder="1" applyAlignment="1" applyProtection="1">
      <alignment vertical="center"/>
    </xf>
    <xf numFmtId="0" fontId="49" fillId="8" borderId="10" xfId="14" applyNumberFormat="1" applyFont="1" applyFill="1" applyBorder="1" applyAlignment="1" applyProtection="1">
      <alignment vertical="center"/>
    </xf>
    <xf numFmtId="0" fontId="49" fillId="6" borderId="20" xfId="14" applyNumberFormat="1" applyFont="1" applyFill="1" applyBorder="1" applyAlignment="1" applyProtection="1">
      <alignment vertical="center"/>
    </xf>
    <xf numFmtId="0" fontId="42" fillId="10" borderId="39" xfId="14" applyNumberFormat="1" applyFont="1" applyFill="1" applyBorder="1" applyAlignment="1" applyProtection="1">
      <alignment horizontal="center" vertical="center" wrapText="1"/>
    </xf>
    <xf numFmtId="0" fontId="42" fillId="10" borderId="18" xfId="14" quotePrefix="1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17" fillId="0" borderId="3" xfId="2" applyFont="1" applyBorder="1"/>
    <xf numFmtId="4" fontId="16" fillId="0" borderId="3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right" vertical="center"/>
    </xf>
    <xf numFmtId="0" fontId="19" fillId="3" borderId="0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wrapText="1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>
      <alignment horizontal="center" vertical="center" wrapText="1"/>
    </xf>
    <xf numFmtId="0" fontId="13" fillId="3" borderId="2" xfId="3" applyNumberFormat="1" applyFont="1" applyFill="1" applyBorder="1" applyAlignment="1">
      <alignment horizontal="left" vertical="center" wrapText="1"/>
    </xf>
    <xf numFmtId="0" fontId="13" fillId="0" borderId="3" xfId="3" applyNumberFormat="1" applyFont="1" applyBorder="1" applyAlignment="1">
      <alignment horizontal="left" vertical="center" wrapText="1"/>
    </xf>
    <xf numFmtId="0" fontId="17" fillId="0" borderId="3" xfId="2" applyFont="1" applyBorder="1" applyAlignment="1">
      <alignment horizontal="center"/>
    </xf>
    <xf numFmtId="0" fontId="39" fillId="0" borderId="40" xfId="21" applyFont="1" applyBorder="1" applyAlignment="1">
      <alignment horizontal="center" vertical="center"/>
    </xf>
    <xf numFmtId="0" fontId="39" fillId="0" borderId="41" xfId="21" applyFont="1" applyBorder="1" applyAlignment="1">
      <alignment horizontal="center" vertical="center"/>
    </xf>
    <xf numFmtId="0" fontId="39" fillId="0" borderId="18" xfId="21" applyFont="1" applyBorder="1" applyAlignment="1">
      <alignment horizontal="center" vertical="center"/>
    </xf>
    <xf numFmtId="0" fontId="38" fillId="11" borderId="20" xfId="21" applyFont="1" applyFill="1" applyBorder="1" applyAlignment="1">
      <alignment horizontal="center"/>
    </xf>
    <xf numFmtId="0" fontId="50" fillId="12" borderId="20" xfId="21" applyFont="1" applyFill="1" applyBorder="1" applyAlignment="1">
      <alignment horizontal="center"/>
    </xf>
    <xf numFmtId="0" fontId="38" fillId="0" borderId="21" xfId="15" applyFont="1" applyBorder="1" applyAlignment="1">
      <alignment horizontal="center" vertical="center"/>
    </xf>
    <xf numFmtId="0" fontId="38" fillId="0" borderId="15" xfId="15" applyFont="1" applyBorder="1" applyAlignment="1">
      <alignment horizontal="center" vertical="center"/>
    </xf>
    <xf numFmtId="0" fontId="38" fillId="0" borderId="32" xfId="15" applyFont="1" applyBorder="1" applyAlignment="1">
      <alignment horizontal="center" vertical="center"/>
    </xf>
    <xf numFmtId="0" fontId="38" fillId="0" borderId="21" xfId="15" applyFont="1" applyBorder="1" applyAlignment="1">
      <alignment horizontal="left" vertical="center"/>
    </xf>
    <xf numFmtId="0" fontId="38" fillId="0" borderId="15" xfId="15" applyFont="1" applyBorder="1" applyAlignment="1">
      <alignment horizontal="left" vertical="center"/>
    </xf>
    <xf numFmtId="0" fontId="38" fillId="0" borderId="32" xfId="15" applyFont="1" applyBorder="1" applyAlignment="1">
      <alignment horizontal="left" vertical="center"/>
    </xf>
    <xf numFmtId="0" fontId="39" fillId="0" borderId="21" xfId="15" applyFont="1" applyBorder="1" applyAlignment="1">
      <alignment horizontal="left" vertical="center"/>
    </xf>
    <xf numFmtId="0" fontId="39" fillId="0" borderId="15" xfId="15" applyFont="1" applyBorder="1" applyAlignment="1">
      <alignment horizontal="left" vertical="center"/>
    </xf>
    <xf numFmtId="0" fontId="39" fillId="0" borderId="32" xfId="15" applyFont="1" applyBorder="1" applyAlignment="1">
      <alignment horizontal="left" vertical="center"/>
    </xf>
    <xf numFmtId="0" fontId="38" fillId="11" borderId="21" xfId="15" applyFont="1" applyFill="1" applyBorder="1" applyAlignment="1">
      <alignment horizontal="left" vertical="center"/>
    </xf>
    <xf numFmtId="0" fontId="38" fillId="11" borderId="15" xfId="15" applyFont="1" applyFill="1" applyBorder="1" applyAlignment="1">
      <alignment horizontal="left" vertical="center"/>
    </xf>
    <xf numFmtId="0" fontId="38" fillId="11" borderId="32" xfId="15" applyFont="1" applyFill="1" applyBorder="1" applyAlignment="1">
      <alignment horizontal="left" vertical="center"/>
    </xf>
    <xf numFmtId="0" fontId="39" fillId="0" borderId="0" xfId="15" applyFont="1" applyAlignment="1">
      <alignment horizontal="justify" vertical="justify" wrapText="1"/>
    </xf>
    <xf numFmtId="0" fontId="39" fillId="0" borderId="0" xfId="15" applyFont="1" applyAlignment="1">
      <alignment horizontal="justify" vertical="justify"/>
    </xf>
    <xf numFmtId="0" fontId="38" fillId="0" borderId="0" xfId="15" applyFont="1" applyAlignment="1">
      <alignment horizontal="center"/>
    </xf>
    <xf numFmtId="0" fontId="38" fillId="0" borderId="21" xfId="15" applyFont="1" applyBorder="1" applyAlignment="1">
      <alignment horizontal="center" vertical="center" wrapText="1"/>
    </xf>
    <xf numFmtId="0" fontId="38" fillId="0" borderId="32" xfId="15" applyFont="1" applyBorder="1" applyAlignment="1">
      <alignment horizontal="center" vertical="center" wrapText="1"/>
    </xf>
    <xf numFmtId="0" fontId="38" fillId="0" borderId="21" xfId="15" applyFont="1" applyBorder="1" applyAlignment="1">
      <alignment horizontal="center"/>
    </xf>
    <xf numFmtId="0" fontId="38" fillId="0" borderId="15" xfId="15" applyFont="1" applyBorder="1" applyAlignment="1">
      <alignment horizontal="center"/>
    </xf>
    <xf numFmtId="0" fontId="38" fillId="0" borderId="32" xfId="15" applyFont="1" applyBorder="1" applyAlignment="1">
      <alignment horizontal="center"/>
    </xf>
    <xf numFmtId="0" fontId="38" fillId="0" borderId="0" xfId="15" applyFont="1" applyAlignment="1">
      <alignment horizontal="center" vertical="center"/>
    </xf>
    <xf numFmtId="0" fontId="39" fillId="13" borderId="21" xfId="15" applyFont="1" applyFill="1" applyBorder="1" applyAlignment="1">
      <alignment horizontal="left" vertical="center"/>
    </xf>
    <xf numFmtId="0" fontId="39" fillId="13" borderId="15" xfId="15" applyFont="1" applyFill="1" applyBorder="1" applyAlignment="1">
      <alignment horizontal="left" vertical="center"/>
    </xf>
    <xf numFmtId="0" fontId="39" fillId="13" borderId="32" xfId="15" applyFont="1" applyFill="1" applyBorder="1" applyAlignment="1">
      <alignment horizontal="left" vertical="center"/>
    </xf>
    <xf numFmtId="0" fontId="39" fillId="13" borderId="40" xfId="15" applyFont="1" applyFill="1" applyBorder="1" applyAlignment="1">
      <alignment horizontal="center" vertical="center" textRotation="90" wrapText="1"/>
    </xf>
    <xf numFmtId="0" fontId="39" fillId="13" borderId="41" xfId="15" applyFont="1" applyFill="1" applyBorder="1" applyAlignment="1">
      <alignment horizontal="center" vertical="center" textRotation="90" wrapText="1"/>
    </xf>
    <xf numFmtId="0" fontId="39" fillId="13" borderId="18" xfId="15" applyFont="1" applyFill="1" applyBorder="1" applyAlignment="1">
      <alignment horizontal="center" vertical="center" textRotation="90" wrapText="1"/>
    </xf>
    <xf numFmtId="0" fontId="42" fillId="13" borderId="21" xfId="15" applyFont="1" applyFill="1" applyBorder="1" applyAlignment="1">
      <alignment horizontal="left" vertical="center"/>
    </xf>
    <xf numFmtId="0" fontId="42" fillId="13" borderId="15" xfId="15" applyFont="1" applyFill="1" applyBorder="1" applyAlignment="1">
      <alignment horizontal="left" vertical="center"/>
    </xf>
    <xf numFmtId="0" fontId="42" fillId="13" borderId="32" xfId="15" applyFont="1" applyFill="1" applyBorder="1" applyAlignment="1">
      <alignment horizontal="left" vertical="center"/>
    </xf>
    <xf numFmtId="0" fontId="39" fillId="10" borderId="21" xfId="15" applyFont="1" applyFill="1" applyBorder="1" applyAlignment="1">
      <alignment horizontal="left" vertical="center"/>
    </xf>
    <xf numFmtId="0" fontId="39" fillId="10" borderId="15" xfId="15" applyFont="1" applyFill="1" applyBorder="1" applyAlignment="1">
      <alignment horizontal="left" vertical="center"/>
    </xf>
    <xf numFmtId="0" fontId="39" fillId="10" borderId="32" xfId="15" applyFont="1" applyFill="1" applyBorder="1" applyAlignment="1">
      <alignment horizontal="left" vertical="center"/>
    </xf>
    <xf numFmtId="0" fontId="50" fillId="12" borderId="14" xfId="15" applyFont="1" applyFill="1" applyBorder="1" applyAlignment="1">
      <alignment horizontal="center" vertical="center"/>
    </xf>
    <xf numFmtId="0" fontId="39" fillId="11" borderId="40" xfId="15" applyFont="1" applyFill="1" applyBorder="1" applyAlignment="1">
      <alignment horizontal="center" vertical="center" textRotation="90"/>
    </xf>
    <xf numFmtId="0" fontId="39" fillId="11" borderId="41" xfId="15" applyFont="1" applyFill="1" applyBorder="1" applyAlignment="1">
      <alignment horizontal="center" vertical="center" textRotation="90"/>
    </xf>
    <xf numFmtId="0" fontId="39" fillId="11" borderId="18" xfId="15" applyFont="1" applyFill="1" applyBorder="1" applyAlignment="1">
      <alignment horizontal="center" vertical="center" textRotation="90"/>
    </xf>
    <xf numFmtId="0" fontId="42" fillId="11" borderId="21" xfId="15" applyFont="1" applyFill="1" applyBorder="1" applyAlignment="1">
      <alignment horizontal="left" vertical="center"/>
    </xf>
    <xf numFmtId="0" fontId="42" fillId="11" borderId="15" xfId="15" applyFont="1" applyFill="1" applyBorder="1" applyAlignment="1">
      <alignment horizontal="left" vertical="center"/>
    </xf>
    <xf numFmtId="0" fontId="42" fillId="11" borderId="32" xfId="15" applyFont="1" applyFill="1" applyBorder="1" applyAlignment="1">
      <alignment horizontal="left" vertical="center"/>
    </xf>
    <xf numFmtId="0" fontId="39" fillId="11" borderId="21" xfId="15" applyFont="1" applyFill="1" applyBorder="1" applyAlignment="1">
      <alignment horizontal="left" vertical="center"/>
    </xf>
    <xf numFmtId="0" fontId="39" fillId="11" borderId="15" xfId="15" applyFont="1" applyFill="1" applyBorder="1" applyAlignment="1">
      <alignment horizontal="left" vertical="center"/>
    </xf>
    <xf numFmtId="0" fontId="39" fillId="11" borderId="32" xfId="15" applyFont="1" applyFill="1" applyBorder="1" applyAlignment="1">
      <alignment horizontal="left" vertical="center"/>
    </xf>
    <xf numFmtId="0" fontId="42" fillId="10" borderId="21" xfId="15" applyFont="1" applyFill="1" applyBorder="1" applyAlignment="1">
      <alignment horizontal="left" vertical="center"/>
    </xf>
    <xf numFmtId="0" fontId="42" fillId="10" borderId="15" xfId="15" applyFont="1" applyFill="1" applyBorder="1" applyAlignment="1">
      <alignment horizontal="left" vertical="center"/>
    </xf>
    <xf numFmtId="0" fontId="42" fillId="10" borderId="32" xfId="15" applyFont="1" applyFill="1" applyBorder="1" applyAlignment="1">
      <alignment horizontal="left" vertical="center"/>
    </xf>
    <xf numFmtId="0" fontId="38" fillId="10" borderId="21" xfId="15" applyFont="1" applyFill="1" applyBorder="1" applyAlignment="1">
      <alignment horizontal="center" vertical="center"/>
    </xf>
    <xf numFmtId="0" fontId="38" fillId="10" borderId="15" xfId="15" applyFont="1" applyFill="1" applyBorder="1" applyAlignment="1">
      <alignment horizontal="center" vertical="center"/>
    </xf>
    <xf numFmtId="0" fontId="38" fillId="10" borderId="32" xfId="15" applyFont="1" applyFill="1" applyBorder="1" applyAlignment="1">
      <alignment horizontal="center" vertical="center"/>
    </xf>
    <xf numFmtId="0" fontId="39" fillId="0" borderId="20" xfId="15" applyFont="1" applyBorder="1" applyAlignment="1">
      <alignment horizontal="left" vertical="center"/>
    </xf>
    <xf numFmtId="0" fontId="39" fillId="10" borderId="20" xfId="15" applyFont="1" applyFill="1" applyBorder="1" applyAlignment="1">
      <alignment horizontal="left" vertical="center"/>
    </xf>
    <xf numFmtId="0" fontId="39" fillId="0" borderId="21" xfId="15" applyFont="1" applyFill="1" applyBorder="1" applyAlignment="1">
      <alignment horizontal="left" vertical="center"/>
    </xf>
    <xf numFmtId="0" fontId="39" fillId="0" borderId="15" xfId="15" applyFont="1" applyFill="1" applyBorder="1" applyAlignment="1">
      <alignment horizontal="left" vertical="center"/>
    </xf>
    <xf numFmtId="0" fontId="39" fillId="0" borderId="32" xfId="15" applyFont="1" applyFill="1" applyBorder="1" applyAlignment="1">
      <alignment horizontal="left" vertical="center"/>
    </xf>
    <xf numFmtId="0" fontId="38" fillId="0" borderId="20" xfId="15" applyFont="1" applyBorder="1" applyAlignment="1">
      <alignment horizontal="left" vertical="center"/>
    </xf>
    <xf numFmtId="0" fontId="39" fillId="0" borderId="20" xfId="15" applyFont="1" applyBorder="1" applyAlignment="1">
      <alignment horizontal="left" vertical="center" wrapText="1"/>
    </xf>
    <xf numFmtId="0" fontId="39" fillId="0" borderId="21" xfId="15" applyFont="1" applyBorder="1" applyAlignment="1">
      <alignment horizontal="left" vertical="center" wrapText="1"/>
    </xf>
    <xf numFmtId="0" fontId="39" fillId="0" borderId="32" xfId="15" applyFont="1" applyBorder="1" applyAlignment="1">
      <alignment horizontal="left" vertical="center" wrapText="1"/>
    </xf>
    <xf numFmtId="14" fontId="39" fillId="10" borderId="21" xfId="15" applyNumberFormat="1" applyFont="1" applyFill="1" applyBorder="1" applyAlignment="1">
      <alignment horizontal="left" vertical="center" wrapText="1"/>
    </xf>
    <xf numFmtId="14" fontId="39" fillId="10" borderId="32" xfId="15" applyNumberFormat="1" applyFont="1" applyFill="1" applyBorder="1" applyAlignment="1">
      <alignment horizontal="left" vertical="center" wrapText="1"/>
    </xf>
    <xf numFmtId="173" fontId="39" fillId="10" borderId="21" xfId="16" applyFont="1" applyFill="1" applyBorder="1" applyAlignment="1">
      <alignment horizontal="left" vertical="center" wrapText="1"/>
    </xf>
    <xf numFmtId="173" fontId="39" fillId="10" borderId="32" xfId="16" applyFont="1" applyFill="1" applyBorder="1" applyAlignment="1">
      <alignment horizontal="left" vertical="center" wrapText="1"/>
    </xf>
    <xf numFmtId="0" fontId="39" fillId="0" borderId="21" xfId="15" applyFont="1" applyBorder="1" applyAlignment="1">
      <alignment horizontal="center" vertical="center"/>
    </xf>
    <xf numFmtId="0" fontId="39" fillId="0" borderId="32" xfId="15" applyFont="1" applyBorder="1" applyAlignment="1">
      <alignment horizontal="center" vertical="center"/>
    </xf>
    <xf numFmtId="0" fontId="39" fillId="0" borderId="20" xfId="15" applyFont="1" applyFill="1" applyBorder="1" applyAlignment="1">
      <alignment horizontal="center" vertical="center"/>
    </xf>
    <xf numFmtId="0" fontId="38" fillId="0" borderId="14" xfId="15" applyFont="1" applyBorder="1" applyAlignment="1">
      <alignment horizontal="center" vertical="center"/>
    </xf>
    <xf numFmtId="0" fontId="39" fillId="0" borderId="15" xfId="15" applyFont="1" applyBorder="1" applyAlignment="1">
      <alignment horizontal="left" vertical="center" wrapText="1"/>
    </xf>
    <xf numFmtId="0" fontId="39" fillId="10" borderId="20" xfId="15" applyFont="1" applyFill="1" applyBorder="1" applyAlignment="1">
      <alignment horizontal="left" vertical="center" wrapText="1"/>
    </xf>
    <xf numFmtId="0" fontId="39" fillId="0" borderId="20" xfId="15" applyFont="1" applyBorder="1" applyAlignment="1">
      <alignment horizontal="center" vertical="center"/>
    </xf>
    <xf numFmtId="0" fontId="39" fillId="0" borderId="20" xfId="15" applyFont="1" applyBorder="1" applyAlignment="1">
      <alignment horizontal="center" vertical="center" wrapText="1"/>
    </xf>
    <xf numFmtId="49" fontId="39" fillId="0" borderId="21" xfId="15" applyNumberFormat="1" applyFont="1" applyBorder="1" applyAlignment="1">
      <alignment horizontal="left"/>
    </xf>
    <xf numFmtId="49" fontId="39" fillId="0" borderId="15" xfId="15" applyNumberFormat="1" applyFont="1" applyBorder="1" applyAlignment="1">
      <alignment horizontal="left"/>
    </xf>
    <xf numFmtId="49" fontId="39" fillId="0" borderId="32" xfId="15" applyNumberFormat="1" applyFont="1" applyBorder="1" applyAlignment="1">
      <alignment horizontal="left"/>
    </xf>
    <xf numFmtId="0" fontId="38" fillId="0" borderId="29" xfId="15" applyFont="1" applyBorder="1" applyAlignment="1">
      <alignment horizontal="left"/>
    </xf>
    <xf numFmtId="0" fontId="42" fillId="0" borderId="33" xfId="15" applyFont="1" applyBorder="1" applyAlignment="1">
      <alignment horizontal="left"/>
    </xf>
    <xf numFmtId="0" fontId="38" fillId="0" borderId="33" xfId="15" applyFont="1" applyBorder="1" applyAlignment="1">
      <alignment horizontal="left"/>
    </xf>
    <xf numFmtId="0" fontId="38" fillId="0" borderId="33" xfId="15" applyFont="1" applyBorder="1" applyAlignment="1">
      <alignment horizontal="center" vertical="center"/>
    </xf>
    <xf numFmtId="0" fontId="38" fillId="0" borderId="30" xfId="15" applyFont="1" applyBorder="1" applyAlignment="1">
      <alignment horizontal="center" vertical="center"/>
    </xf>
    <xf numFmtId="14" fontId="39" fillId="0" borderId="20" xfId="15" applyNumberFormat="1" applyFont="1" applyBorder="1" applyAlignment="1">
      <alignment horizontal="left" vertical="center" wrapText="1"/>
    </xf>
    <xf numFmtId="0" fontId="39" fillId="0" borderId="21" xfId="15" applyFont="1" applyBorder="1" applyAlignment="1">
      <alignment horizontal="left"/>
    </xf>
    <xf numFmtId="0" fontId="39" fillId="0" borderId="15" xfId="15" applyFont="1" applyBorder="1" applyAlignment="1">
      <alignment horizontal="left"/>
    </xf>
    <xf numFmtId="0" fontId="39" fillId="0" borderId="32" xfId="15" applyFont="1" applyBorder="1" applyAlignment="1">
      <alignment horizontal="left"/>
    </xf>
    <xf numFmtId="0" fontId="49" fillId="6" borderId="26" xfId="14" applyNumberFormat="1" applyFont="1" applyFill="1" applyBorder="1" applyAlignment="1" applyProtection="1">
      <alignment horizontal="center" vertical="center"/>
    </xf>
    <xf numFmtId="0" fontId="49" fillId="6" borderId="27" xfId="14" applyNumberFormat="1" applyFont="1" applyFill="1" applyBorder="1" applyAlignment="1" applyProtection="1">
      <alignment horizontal="center" vertical="center"/>
    </xf>
    <xf numFmtId="0" fontId="42" fillId="0" borderId="36" xfId="14" applyNumberFormat="1" applyFont="1" applyFill="1" applyBorder="1" applyAlignment="1" applyProtection="1">
      <alignment horizontal="center" vertical="center" wrapText="1"/>
    </xf>
    <xf numFmtId="0" fontId="42" fillId="0" borderId="42" xfId="14" applyNumberFormat="1" applyFont="1" applyFill="1" applyBorder="1" applyAlignment="1" applyProtection="1">
      <alignment horizontal="center" vertical="center" wrapText="1"/>
    </xf>
    <xf numFmtId="0" fontId="23" fillId="0" borderId="11" xfId="14" applyNumberFormat="1" applyFont="1" applyFill="1" applyBorder="1" applyAlignment="1" applyProtection="1">
      <alignment horizontal="center"/>
    </xf>
    <xf numFmtId="0" fontId="39" fillId="10" borderId="21" xfId="15" applyFont="1" applyFill="1" applyBorder="1" applyAlignment="1">
      <alignment horizontal="left" vertical="center" wrapText="1"/>
    </xf>
    <xf numFmtId="0" fontId="39" fillId="10" borderId="32" xfId="15" applyFont="1" applyFill="1" applyBorder="1" applyAlignment="1">
      <alignment horizontal="left" vertical="center" wrapText="1"/>
    </xf>
    <xf numFmtId="0" fontId="51" fillId="0" borderId="0" xfId="14" applyNumberFormat="1" applyFont="1" applyFill="1" applyBorder="1" applyAlignment="1" applyProtection="1">
      <alignment horizontal="center"/>
    </xf>
    <xf numFmtId="0" fontId="51" fillId="0" borderId="11" xfId="14" applyNumberFormat="1" applyFont="1" applyFill="1" applyBorder="1" applyAlignment="1" applyProtection="1">
      <alignment horizontal="center"/>
    </xf>
    <xf numFmtId="0" fontId="51" fillId="6" borderId="26" xfId="14" applyNumberFormat="1" applyFont="1" applyFill="1" applyBorder="1" applyAlignment="1" applyProtection="1">
      <alignment horizontal="center" vertical="center"/>
    </xf>
    <xf numFmtId="0" fontId="51" fillId="6" borderId="27" xfId="14" applyNumberFormat="1" applyFont="1" applyFill="1" applyBorder="1" applyAlignment="1" applyProtection="1">
      <alignment horizontal="center" vertical="center"/>
    </xf>
    <xf numFmtId="0" fontId="51" fillId="6" borderId="28" xfId="14" applyNumberFormat="1" applyFont="1" applyFill="1" applyBorder="1" applyAlignment="1" applyProtection="1">
      <alignment horizontal="center" vertical="center"/>
    </xf>
    <xf numFmtId="0" fontId="49" fillId="6" borderId="28" xfId="14" applyNumberFormat="1" applyFont="1" applyFill="1" applyBorder="1" applyAlignment="1" applyProtection="1">
      <alignment horizontal="center" vertical="center"/>
    </xf>
    <xf numFmtId="0" fontId="42" fillId="0" borderId="36" xfId="14" applyNumberFormat="1" applyFont="1" applyFill="1" applyBorder="1" applyAlignment="1" applyProtection="1">
      <alignment horizontal="center" vertical="center"/>
    </xf>
    <xf numFmtId="0" fontId="42" fillId="0" borderId="42" xfId="14" applyNumberFormat="1" applyFont="1" applyFill="1" applyBorder="1" applyAlignment="1" applyProtection="1">
      <alignment horizontal="center" vertical="center"/>
    </xf>
    <xf numFmtId="0" fontId="49" fillId="6" borderId="23" xfId="14" applyNumberFormat="1" applyFont="1" applyFill="1" applyBorder="1" applyAlignment="1" applyProtection="1">
      <alignment horizontal="center" vertical="center"/>
    </xf>
    <xf numFmtId="0" fontId="49" fillId="6" borderId="24" xfId="14" applyNumberFormat="1" applyFont="1" applyFill="1" applyBorder="1" applyAlignment="1" applyProtection="1">
      <alignment horizontal="center" vertical="center"/>
    </xf>
    <xf numFmtId="0" fontId="49" fillId="6" borderId="10" xfId="14" applyNumberFormat="1" applyFont="1" applyFill="1" applyBorder="1" applyAlignment="1" applyProtection="1">
      <alignment horizontal="center" vertical="center"/>
    </xf>
    <xf numFmtId="0" fontId="49" fillId="0" borderId="24" xfId="14" applyNumberFormat="1" applyFont="1" applyFill="1" applyBorder="1" applyAlignment="1" applyProtection="1">
      <alignment horizontal="center" vertical="center"/>
    </xf>
    <xf numFmtId="0" fontId="49" fillId="8" borderId="23" xfId="14" applyNumberFormat="1" applyFont="1" applyFill="1" applyBorder="1" applyAlignment="1" applyProtection="1">
      <alignment horizontal="center" vertical="center"/>
    </xf>
    <xf numFmtId="0" fontId="49" fillId="8" borderId="24" xfId="14" applyNumberFormat="1" applyFont="1" applyFill="1" applyBorder="1" applyAlignment="1" applyProtection="1">
      <alignment horizontal="center" vertical="center"/>
    </xf>
    <xf numFmtId="0" fontId="49" fillId="8" borderId="10" xfId="14" applyNumberFormat="1" applyFont="1" applyFill="1" applyBorder="1" applyAlignment="1" applyProtection="1">
      <alignment horizontal="center" vertical="center"/>
    </xf>
    <xf numFmtId="0" fontId="49" fillId="6" borderId="36" xfId="14" applyNumberFormat="1" applyFont="1" applyFill="1" applyBorder="1" applyAlignment="1" applyProtection="1">
      <alignment horizontal="center" vertical="center" wrapText="1"/>
    </xf>
    <xf numFmtId="0" fontId="49" fillId="6" borderId="37" xfId="14" applyNumberFormat="1" applyFont="1" applyFill="1" applyBorder="1" applyAlignment="1" applyProtection="1">
      <alignment horizontal="center" vertical="center" wrapText="1"/>
    </xf>
    <xf numFmtId="0" fontId="42" fillId="10" borderId="20" xfId="15" applyFont="1" applyFill="1" applyBorder="1" applyAlignment="1">
      <alignment horizontal="left" vertical="center" wrapText="1"/>
    </xf>
    <xf numFmtId="0" fontId="23" fillId="6" borderId="23" xfId="14" applyNumberFormat="1" applyFont="1" applyFill="1" applyBorder="1" applyAlignment="1" applyProtection="1">
      <alignment horizontal="center" vertical="center"/>
    </xf>
    <xf numFmtId="0" fontId="23" fillId="6" borderId="24" xfId="14" applyNumberFormat="1" applyFont="1" applyFill="1" applyBorder="1" applyAlignment="1" applyProtection="1">
      <alignment horizontal="center" vertical="center"/>
    </xf>
    <xf numFmtId="0" fontId="23" fillId="6" borderId="10" xfId="14" applyNumberFormat="1" applyFont="1" applyFill="1" applyBorder="1" applyAlignment="1" applyProtection="1">
      <alignment horizontal="center" vertical="center"/>
    </xf>
    <xf numFmtId="0" fontId="49" fillId="6" borderId="21" xfId="14" applyNumberFormat="1" applyFont="1" applyFill="1" applyBorder="1" applyAlignment="1" applyProtection="1">
      <alignment horizontal="center" vertical="center" wrapText="1"/>
    </xf>
    <xf numFmtId="0" fontId="49" fillId="6" borderId="15" xfId="14" applyNumberFormat="1" applyFont="1" applyFill="1" applyBorder="1" applyAlignment="1" applyProtection="1">
      <alignment horizontal="center" vertical="center" wrapText="1"/>
    </xf>
    <xf numFmtId="0" fontId="49" fillId="6" borderId="32" xfId="14" applyNumberFormat="1" applyFont="1" applyFill="1" applyBorder="1" applyAlignment="1" applyProtection="1">
      <alignment horizontal="center" vertical="center" wrapText="1"/>
    </xf>
    <xf numFmtId="0" fontId="49" fillId="6" borderId="23" xfId="14" applyNumberFormat="1" applyFont="1" applyFill="1" applyBorder="1" applyAlignment="1" applyProtection="1">
      <alignment horizontal="center" vertical="center" wrapText="1"/>
    </xf>
    <xf numFmtId="0" fontId="49" fillId="6" borderId="24" xfId="14" applyNumberFormat="1" applyFont="1" applyFill="1" applyBorder="1" applyAlignment="1" applyProtection="1">
      <alignment horizontal="center" vertical="center" wrapText="1"/>
    </xf>
    <xf numFmtId="0" fontId="49" fillId="6" borderId="10" xfId="14" applyNumberFormat="1" applyFont="1" applyFill="1" applyBorder="1" applyAlignment="1" applyProtection="1">
      <alignment horizontal="center" vertical="center" wrapText="1"/>
    </xf>
    <xf numFmtId="0" fontId="27" fillId="0" borderId="21" xfId="15" applyFont="1" applyBorder="1" applyAlignment="1">
      <alignment horizontal="left"/>
    </xf>
    <xf numFmtId="0" fontId="27" fillId="0" borderId="15" xfId="15" applyFont="1" applyBorder="1" applyAlignment="1">
      <alignment horizontal="left"/>
    </xf>
    <xf numFmtId="0" fontId="27" fillId="0" borderId="32" xfId="15" applyFont="1" applyBorder="1" applyAlignment="1">
      <alignment horizontal="left"/>
    </xf>
    <xf numFmtId="0" fontId="26" fillId="0" borderId="29" xfId="15" applyFont="1" applyBorder="1" applyAlignment="1">
      <alignment horizontal="left"/>
    </xf>
    <xf numFmtId="0" fontId="10" fillId="0" borderId="33" xfId="15" applyFont="1" applyBorder="1" applyAlignment="1">
      <alignment horizontal="left"/>
    </xf>
    <xf numFmtId="0" fontId="26" fillId="0" borderId="33" xfId="15" applyFont="1" applyBorder="1" applyAlignment="1">
      <alignment horizontal="left"/>
    </xf>
    <xf numFmtId="0" fontId="26" fillId="0" borderId="33" xfId="15" applyFont="1" applyBorder="1" applyAlignment="1">
      <alignment horizontal="center" vertical="center"/>
    </xf>
    <xf numFmtId="0" fontId="26" fillId="0" borderId="30" xfId="15" applyFont="1" applyBorder="1" applyAlignment="1">
      <alignment horizontal="center" vertical="center"/>
    </xf>
    <xf numFmtId="0" fontId="27" fillId="0" borderId="21" xfId="15" applyFont="1" applyBorder="1" applyAlignment="1">
      <alignment horizontal="left" vertical="center" wrapText="1"/>
    </xf>
    <xf numFmtId="0" fontId="27" fillId="0" borderId="15" xfId="15" applyFont="1" applyBorder="1" applyAlignment="1">
      <alignment horizontal="left" vertical="center" wrapText="1"/>
    </xf>
    <xf numFmtId="14" fontId="27" fillId="0" borderId="20" xfId="15" applyNumberFormat="1" applyFont="1" applyBorder="1" applyAlignment="1">
      <alignment horizontal="left" vertical="center" wrapText="1"/>
    </xf>
    <xf numFmtId="0" fontId="27" fillId="0" borderId="20" xfId="15" applyFont="1" applyBorder="1" applyAlignment="1">
      <alignment horizontal="left" vertical="center" wrapText="1"/>
    </xf>
    <xf numFmtId="0" fontId="26" fillId="0" borderId="0" xfId="15" applyFont="1" applyAlignment="1">
      <alignment horizontal="center" vertical="center"/>
    </xf>
    <xf numFmtId="0" fontId="27" fillId="0" borderId="32" xfId="15" applyFont="1" applyBorder="1" applyAlignment="1">
      <alignment horizontal="left" vertical="center"/>
    </xf>
    <xf numFmtId="0" fontId="27" fillId="0" borderId="21" xfId="15" applyFont="1" applyBorder="1" applyAlignment="1">
      <alignment horizontal="center" vertical="center"/>
    </xf>
    <xf numFmtId="0" fontId="27" fillId="0" borderId="32" xfId="15" applyFont="1" applyBorder="1" applyAlignment="1">
      <alignment horizontal="center" vertical="center"/>
    </xf>
    <xf numFmtId="0" fontId="27" fillId="0" borderId="20" xfId="15" applyFont="1" applyFill="1" applyBorder="1" applyAlignment="1">
      <alignment horizontal="center" vertical="center"/>
    </xf>
    <xf numFmtId="0" fontId="26" fillId="0" borderId="14" xfId="15" applyFont="1" applyBorder="1" applyAlignment="1">
      <alignment horizontal="center" vertical="center"/>
    </xf>
    <xf numFmtId="0" fontId="26" fillId="0" borderId="15" xfId="15" applyFont="1" applyBorder="1" applyAlignment="1">
      <alignment horizontal="center" vertical="center"/>
    </xf>
    <xf numFmtId="0" fontId="27" fillId="10" borderId="20" xfId="15" applyFont="1" applyFill="1" applyBorder="1" applyAlignment="1">
      <alignment horizontal="left" vertical="center" wrapText="1"/>
    </xf>
    <xf numFmtId="0" fontId="27" fillId="0" borderId="20" xfId="15" applyFont="1" applyBorder="1" applyAlignment="1">
      <alignment horizontal="center" vertical="center"/>
    </xf>
    <xf numFmtId="0" fontId="27" fillId="0" borderId="20" xfId="15" applyFont="1" applyBorder="1" applyAlignment="1">
      <alignment horizontal="center" vertical="center" wrapText="1"/>
    </xf>
    <xf numFmtId="0" fontId="27" fillId="0" borderId="32" xfId="15" applyFont="1" applyBorder="1" applyAlignment="1">
      <alignment horizontal="left" vertical="center" wrapText="1"/>
    </xf>
    <xf numFmtId="14" fontId="27" fillId="10" borderId="21" xfId="15" applyNumberFormat="1" applyFont="1" applyFill="1" applyBorder="1" applyAlignment="1">
      <alignment horizontal="left" vertical="center" wrapText="1"/>
    </xf>
    <xf numFmtId="14" fontId="27" fillId="10" borderId="32" xfId="15" applyNumberFormat="1" applyFont="1" applyFill="1" applyBorder="1" applyAlignment="1">
      <alignment horizontal="left" vertical="center" wrapText="1"/>
    </xf>
    <xf numFmtId="0" fontId="26" fillId="0" borderId="20" xfId="15" applyFont="1" applyBorder="1" applyAlignment="1">
      <alignment horizontal="left" vertical="center"/>
    </xf>
    <xf numFmtId="173" fontId="27" fillId="10" borderId="21" xfId="16" applyFont="1" applyFill="1" applyBorder="1" applyAlignment="1">
      <alignment horizontal="left" vertical="center" wrapText="1"/>
    </xf>
    <xf numFmtId="173" fontId="27" fillId="10" borderId="32" xfId="16" applyFont="1" applyFill="1" applyBorder="1" applyAlignment="1">
      <alignment horizontal="left" vertical="center" wrapText="1"/>
    </xf>
    <xf numFmtId="0" fontId="27" fillId="0" borderId="21" xfId="15" applyFont="1" applyBorder="1" applyAlignment="1">
      <alignment horizontal="left" vertical="center"/>
    </xf>
    <xf numFmtId="0" fontId="27" fillId="0" borderId="15" xfId="15" applyFont="1" applyBorder="1" applyAlignment="1">
      <alignment horizontal="left" vertical="center"/>
    </xf>
    <xf numFmtId="0" fontId="26" fillId="0" borderId="21" xfId="15" applyFont="1" applyBorder="1" applyAlignment="1">
      <alignment horizontal="left" vertical="center"/>
    </xf>
    <xf numFmtId="0" fontId="26" fillId="0" borderId="15" xfId="15" applyFont="1" applyBorder="1" applyAlignment="1">
      <alignment horizontal="left" vertical="center"/>
    </xf>
    <xf numFmtId="0" fontId="26" fillId="0" borderId="32" xfId="15" applyFont="1" applyBorder="1" applyAlignment="1">
      <alignment horizontal="left" vertical="center"/>
    </xf>
    <xf numFmtId="0" fontId="10" fillId="10" borderId="21" xfId="15" applyFont="1" applyFill="1" applyBorder="1" applyAlignment="1">
      <alignment horizontal="left" vertical="center"/>
    </xf>
    <xf numFmtId="0" fontId="10" fillId="10" borderId="15" xfId="15" applyFont="1" applyFill="1" applyBorder="1" applyAlignment="1">
      <alignment horizontal="left" vertical="center"/>
    </xf>
    <xf numFmtId="0" fontId="10" fillId="10" borderId="32" xfId="15" applyFont="1" applyFill="1" applyBorder="1" applyAlignment="1">
      <alignment horizontal="left" vertical="center"/>
    </xf>
    <xf numFmtId="0" fontId="26" fillId="10" borderId="21" xfId="15" applyFont="1" applyFill="1" applyBorder="1" applyAlignment="1">
      <alignment horizontal="center" vertical="center"/>
    </xf>
    <xf numFmtId="0" fontId="26" fillId="10" borderId="15" xfId="15" applyFont="1" applyFill="1" applyBorder="1" applyAlignment="1">
      <alignment horizontal="center" vertical="center"/>
    </xf>
    <xf numFmtId="0" fontId="26" fillId="10" borderId="32" xfId="15" applyFont="1" applyFill="1" applyBorder="1" applyAlignment="1">
      <alignment horizontal="center" vertical="center"/>
    </xf>
    <xf numFmtId="0" fontId="27" fillId="10" borderId="21" xfId="15" applyFont="1" applyFill="1" applyBorder="1" applyAlignment="1">
      <alignment horizontal="left" vertical="center"/>
    </xf>
    <xf numFmtId="0" fontId="27" fillId="10" borderId="15" xfId="15" applyFont="1" applyFill="1" applyBorder="1" applyAlignment="1">
      <alignment horizontal="left" vertical="center"/>
    </xf>
    <xf numFmtId="0" fontId="27" fillId="10" borderId="32" xfId="15" applyFont="1" applyFill="1" applyBorder="1" applyAlignment="1">
      <alignment horizontal="left" vertical="center"/>
    </xf>
    <xf numFmtId="0" fontId="27" fillId="0" borderId="21" xfId="15" applyFont="1" applyFill="1" applyBorder="1" applyAlignment="1">
      <alignment horizontal="left" vertical="center"/>
    </xf>
    <xf numFmtId="0" fontId="27" fillId="0" borderId="15" xfId="15" applyFont="1" applyFill="1" applyBorder="1" applyAlignment="1">
      <alignment horizontal="left" vertical="center"/>
    </xf>
    <xf numFmtId="0" fontId="27" fillId="0" borderId="32" xfId="15" applyFont="1" applyFill="1" applyBorder="1" applyAlignment="1">
      <alignment horizontal="left" vertical="center"/>
    </xf>
    <xf numFmtId="0" fontId="27" fillId="0" borderId="20" xfId="15" applyFont="1" applyBorder="1" applyAlignment="1">
      <alignment horizontal="left" vertical="center"/>
    </xf>
    <xf numFmtId="0" fontId="26" fillId="0" borderId="21" xfId="15" applyFont="1" applyBorder="1" applyAlignment="1">
      <alignment horizontal="center" vertical="center"/>
    </xf>
    <xf numFmtId="0" fontId="26" fillId="0" borderId="32" xfId="15" applyFont="1" applyBorder="1" applyAlignment="1">
      <alignment horizontal="center" vertical="center"/>
    </xf>
    <xf numFmtId="0" fontId="27" fillId="10" borderId="20" xfId="15" applyFont="1" applyFill="1" applyBorder="1" applyAlignment="1">
      <alignment horizontal="left" vertical="center"/>
    </xf>
    <xf numFmtId="0" fontId="26" fillId="11" borderId="21" xfId="15" applyFont="1" applyFill="1" applyBorder="1" applyAlignment="1">
      <alignment horizontal="left" vertical="center"/>
    </xf>
    <xf numFmtId="0" fontId="26" fillId="11" borderId="15" xfId="15" applyFont="1" applyFill="1" applyBorder="1" applyAlignment="1">
      <alignment horizontal="left" vertical="center"/>
    </xf>
    <xf numFmtId="0" fontId="26" fillId="11" borderId="32" xfId="15" applyFont="1" applyFill="1" applyBorder="1" applyAlignment="1">
      <alignment horizontal="left" vertical="center"/>
    </xf>
    <xf numFmtId="0" fontId="27" fillId="0" borderId="0" xfId="15" applyFont="1" applyAlignment="1">
      <alignment horizontal="justify" vertical="justify" wrapText="1"/>
    </xf>
    <xf numFmtId="0" fontId="27" fillId="0" borderId="0" xfId="15" applyFont="1" applyAlignment="1">
      <alignment horizontal="justify" vertical="justify"/>
    </xf>
    <xf numFmtId="0" fontId="26" fillId="0" borderId="21" xfId="15" applyFont="1" applyBorder="1" applyAlignment="1">
      <alignment horizontal="center" vertical="center" wrapText="1"/>
    </xf>
    <xf numFmtId="0" fontId="26" fillId="0" borderId="32" xfId="15" applyFont="1" applyBorder="1" applyAlignment="1">
      <alignment horizontal="center" vertical="center" wrapText="1"/>
    </xf>
    <xf numFmtId="0" fontId="26" fillId="0" borderId="21" xfId="15" applyFont="1" applyBorder="1" applyAlignment="1">
      <alignment horizontal="center"/>
    </xf>
    <xf numFmtId="0" fontId="26" fillId="0" borderId="15" xfId="15" applyFont="1" applyBorder="1" applyAlignment="1">
      <alignment horizontal="center"/>
    </xf>
    <xf numFmtId="0" fontId="26" fillId="0" borderId="32" xfId="15" applyFont="1" applyBorder="1" applyAlignment="1">
      <alignment horizontal="center"/>
    </xf>
    <xf numFmtId="0" fontId="49" fillId="6" borderId="21" xfId="14" applyNumberFormat="1" applyFont="1" applyFill="1" applyBorder="1" applyAlignment="1" applyProtection="1">
      <alignment horizontal="center" vertical="center"/>
    </xf>
    <xf numFmtId="0" fontId="49" fillId="6" borderId="15" xfId="14" applyNumberFormat="1" applyFont="1" applyFill="1" applyBorder="1" applyAlignment="1" applyProtection="1">
      <alignment horizontal="center" vertical="center"/>
    </xf>
    <xf numFmtId="0" fontId="49" fillId="6" borderId="32" xfId="14" applyNumberFormat="1" applyFont="1" applyFill="1" applyBorder="1" applyAlignment="1" applyProtection="1">
      <alignment horizontal="center" vertical="center"/>
    </xf>
    <xf numFmtId="0" fontId="49" fillId="6" borderId="38" xfId="14" applyNumberFormat="1" applyFont="1" applyFill="1" applyBorder="1" applyAlignment="1" applyProtection="1">
      <alignment horizontal="center" vertical="center"/>
    </xf>
    <xf numFmtId="0" fontId="49" fillId="6" borderId="38" xfId="14" applyNumberFormat="1" applyFont="1" applyFill="1" applyBorder="1" applyAlignment="1" applyProtection="1">
      <alignment horizontal="center" vertical="center" wrapText="1"/>
    </xf>
  </cellXfs>
  <cellStyles count="27">
    <cellStyle name="Hiperlink" xfId="2" builtinId="8"/>
    <cellStyle name="Moeda" xfId="1" builtinId="4"/>
    <cellStyle name="Moeda 2" xfId="6" xr:uid="{00000000-0005-0000-0000-000002000000}"/>
    <cellStyle name="Moeda 2 2" xfId="16" xr:uid="{00000000-0005-0000-0000-000003000000}"/>
    <cellStyle name="Moeda 2 3" xfId="17" xr:uid="{00000000-0005-0000-0000-000004000000}"/>
    <cellStyle name="Moeda 3" xfId="20" xr:uid="{00000000-0005-0000-0000-000005000000}"/>
    <cellStyle name="Moeda 3 2" xfId="23" xr:uid="{00000000-0005-0000-0000-000006000000}"/>
    <cellStyle name="Normal" xfId="0" builtinId="0"/>
    <cellStyle name="Normal 10" xfId="21" xr:uid="{00000000-0005-0000-0000-000008000000}"/>
    <cellStyle name="Normal 11" xfId="25" xr:uid="{1EC3F13F-15FE-400E-AD89-E1667CAF954D}"/>
    <cellStyle name="Normal 2" xfId="5" xr:uid="{00000000-0005-0000-0000-000009000000}"/>
    <cellStyle name="Normal 2 2" xfId="24" xr:uid="{00000000-0005-0000-0000-00000A000000}"/>
    <cellStyle name="Normal 2 2 2" xfId="15" xr:uid="{00000000-0005-0000-0000-00000B000000}"/>
    <cellStyle name="Normal 3" xfId="8" xr:uid="{00000000-0005-0000-0000-00000C000000}"/>
    <cellStyle name="Normal 3 2" xfId="4" xr:uid="{00000000-0005-0000-0000-00000D000000}"/>
    <cellStyle name="Normal 4" xfId="9" xr:uid="{00000000-0005-0000-0000-00000E000000}"/>
    <cellStyle name="Normal 5" xfId="10" xr:uid="{00000000-0005-0000-0000-00000F000000}"/>
    <cellStyle name="Normal 6" xfId="11" xr:uid="{00000000-0005-0000-0000-000010000000}"/>
    <cellStyle name="Normal 7" xfId="12" xr:uid="{00000000-0005-0000-0000-000011000000}"/>
    <cellStyle name="Normal 8" xfId="13" xr:uid="{00000000-0005-0000-0000-000012000000}"/>
    <cellStyle name="Normal 9" xfId="14" xr:uid="{00000000-0005-0000-0000-000013000000}"/>
    <cellStyle name="Porcentagem 2" xfId="7" xr:uid="{00000000-0005-0000-0000-000014000000}"/>
    <cellStyle name="Porcentagem 2 2" xfId="22" xr:uid="{00000000-0005-0000-0000-000015000000}"/>
    <cellStyle name="Porcentagem 2 3" xfId="18" xr:uid="{00000000-0005-0000-0000-000016000000}"/>
    <cellStyle name="Porcentagem 3" xfId="19" xr:uid="{00000000-0005-0000-0000-000017000000}"/>
    <cellStyle name="Texto Explicativo" xfId="3" builtinId="53" customBuiltin="1"/>
    <cellStyle name="Vírgula" xfId="26" builtinId="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@atlanticaservi&#231;os%20.com.b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2:AMK42"/>
  <sheetViews>
    <sheetView showGridLines="0" view="pageBreakPreview" topLeftCell="A16" zoomScale="112" zoomScaleNormal="100" zoomScalePageLayoutView="112" workbookViewId="0">
      <selection activeCell="D11" sqref="D11"/>
    </sheetView>
  </sheetViews>
  <sheetFormatPr defaultRowHeight="15" x14ac:dyDescent="0.25"/>
  <cols>
    <col min="1" max="1" width="9.140625" style="1" customWidth="1"/>
    <col min="2" max="2" width="21.85546875" style="1" customWidth="1"/>
    <col min="3" max="3" width="8.140625" style="1" customWidth="1"/>
    <col min="4" max="4" width="5.42578125" style="1" customWidth="1"/>
    <col min="5" max="5" width="17.42578125" style="1" customWidth="1"/>
    <col min="6" max="6" width="20.7109375" style="1" customWidth="1"/>
    <col min="7" max="7" width="18.28515625" style="1" customWidth="1"/>
    <col min="8" max="8" width="13.28515625" style="1" customWidth="1"/>
    <col min="9" max="1025" width="9.140625" style="1" customWidth="1"/>
  </cols>
  <sheetData>
    <row r="2" spans="1:7" s="2" customFormat="1" ht="15" customHeight="1" x14ac:dyDescent="0.25">
      <c r="A2" s="317" t="s">
        <v>0</v>
      </c>
      <c r="B2" s="317"/>
      <c r="C2" s="317"/>
      <c r="D2" s="317"/>
      <c r="E2" s="317"/>
      <c r="F2" s="317"/>
      <c r="G2" s="317"/>
    </row>
    <row r="3" spans="1:7" s="2" customFormat="1" ht="15" customHeight="1" x14ac:dyDescent="0.25">
      <c r="A3" s="318" t="s">
        <v>1</v>
      </c>
      <c r="B3" s="318"/>
      <c r="C3" s="318"/>
      <c r="D3" s="318"/>
      <c r="E3" s="318"/>
      <c r="F3" s="318"/>
      <c r="G3" s="318"/>
    </row>
    <row r="4" spans="1:7" s="2" customFormat="1" ht="15" customHeight="1" x14ac:dyDescent="0.25">
      <c r="A4" s="319" t="s">
        <v>2</v>
      </c>
      <c r="B4" s="319"/>
      <c r="C4" s="319"/>
      <c r="D4" s="319"/>
      <c r="E4" s="319"/>
      <c r="F4" s="319"/>
      <c r="G4" s="319"/>
    </row>
    <row r="5" spans="1:7" s="2" customFormat="1" ht="15" customHeight="1" x14ac:dyDescent="0.25">
      <c r="A5" s="319" t="s">
        <v>3</v>
      </c>
      <c r="B5" s="319"/>
      <c r="C5" s="319"/>
      <c r="D5" s="319"/>
      <c r="E5" s="319"/>
      <c r="F5" s="319"/>
      <c r="G5" s="319"/>
    </row>
    <row r="6" spans="1:7" s="2" customFormat="1" ht="15" customHeight="1" x14ac:dyDescent="0.25">
      <c r="A6" s="3" t="s">
        <v>4</v>
      </c>
      <c r="B6" s="4">
        <v>42139</v>
      </c>
      <c r="C6" s="3"/>
      <c r="D6" s="3" t="s">
        <v>5</v>
      </c>
      <c r="E6" s="5">
        <v>0.41666666666666702</v>
      </c>
      <c r="F6" s="6" t="s">
        <v>6</v>
      </c>
      <c r="G6" s="7" t="s">
        <v>7</v>
      </c>
    </row>
    <row r="7" spans="1:7" s="2" customFormat="1" ht="15" customHeight="1" x14ac:dyDescent="0.25">
      <c r="A7" s="3" t="s">
        <v>8</v>
      </c>
      <c r="B7" s="3" t="s">
        <v>9</v>
      </c>
      <c r="C7" s="3"/>
      <c r="D7" s="3" t="s">
        <v>10</v>
      </c>
      <c r="E7" s="8" t="s">
        <v>11</v>
      </c>
      <c r="F7" s="6" t="s">
        <v>12</v>
      </c>
      <c r="G7" s="7" t="s">
        <v>13</v>
      </c>
    </row>
    <row r="8" spans="1:7" s="2" customFormat="1" ht="15" customHeight="1" x14ac:dyDescent="0.25">
      <c r="A8" s="9" t="s">
        <v>14</v>
      </c>
      <c r="B8" s="9" t="s">
        <v>15</v>
      </c>
      <c r="C8" s="9" t="s">
        <v>16</v>
      </c>
      <c r="D8" s="3">
        <v>1301</v>
      </c>
      <c r="E8" s="8" t="s">
        <v>17</v>
      </c>
      <c r="F8" s="6" t="s">
        <v>18</v>
      </c>
      <c r="G8" s="7"/>
    </row>
    <row r="9" spans="1:7" s="2" customFormat="1" ht="15" customHeight="1" x14ac:dyDescent="0.25">
      <c r="A9" s="3" t="s">
        <v>19</v>
      </c>
      <c r="B9" s="320" t="s">
        <v>20</v>
      </c>
      <c r="C9" s="320"/>
      <c r="D9" s="3"/>
      <c r="E9" s="8"/>
      <c r="F9" s="6"/>
      <c r="G9" s="7"/>
    </row>
    <row r="10" spans="1:7" s="2" customFormat="1" ht="15" customHeight="1" x14ac:dyDescent="0.25">
      <c r="A10" s="3" t="s">
        <v>12</v>
      </c>
      <c r="B10" s="3" t="s">
        <v>21</v>
      </c>
      <c r="C10" s="3"/>
      <c r="D10" s="3"/>
      <c r="E10" s="8"/>
      <c r="F10" s="6"/>
      <c r="G10" s="7"/>
    </row>
    <row r="11" spans="1:7" s="2" customFormat="1" ht="15" customHeight="1" x14ac:dyDescent="0.25">
      <c r="A11" s="10"/>
      <c r="B11" s="10"/>
      <c r="C11" s="10"/>
      <c r="D11" s="10"/>
      <c r="E11" s="10"/>
      <c r="F11" s="10"/>
      <c r="G11" s="10"/>
    </row>
    <row r="12" spans="1:7" s="2" customFormat="1" ht="15" customHeight="1" x14ac:dyDescent="0.25">
      <c r="A12" s="312"/>
      <c r="B12" s="312"/>
      <c r="C12" s="312"/>
      <c r="D12" s="312"/>
      <c r="E12" s="312"/>
      <c r="F12" s="312"/>
      <c r="G12" s="312"/>
    </row>
    <row r="13" spans="1:7" ht="30.75" customHeight="1" x14ac:dyDescent="0.25">
      <c r="A13" s="313" t="s">
        <v>22</v>
      </c>
      <c r="B13" s="313"/>
      <c r="C13" s="313"/>
      <c r="D13" s="313"/>
      <c r="E13" s="313"/>
      <c r="F13" s="313"/>
      <c r="G13" s="313"/>
    </row>
    <row r="14" spans="1:7" x14ac:dyDescent="0.25">
      <c r="A14" s="314" t="s">
        <v>23</v>
      </c>
      <c r="B14" s="314"/>
      <c r="C14" s="314"/>
      <c r="D14" s="314"/>
      <c r="E14" s="314"/>
      <c r="F14" s="314"/>
      <c r="G14" s="314"/>
    </row>
    <row r="15" spans="1:7" ht="30" customHeight="1" x14ac:dyDescent="0.25">
      <c r="A15" s="315" t="s">
        <v>24</v>
      </c>
      <c r="B15" s="315"/>
      <c r="C15" s="11" t="s">
        <v>25</v>
      </c>
      <c r="D15" s="316" t="s">
        <v>26</v>
      </c>
      <c r="E15" s="316"/>
      <c r="F15" s="11" t="s">
        <v>27</v>
      </c>
      <c r="G15" s="11" t="s">
        <v>28</v>
      </c>
    </row>
    <row r="16" spans="1:7" ht="15" customHeight="1" x14ac:dyDescent="0.25">
      <c r="A16" s="309" t="s">
        <v>29</v>
      </c>
      <c r="B16" s="309"/>
      <c r="C16" s="12" t="e">
        <f>#REF!</f>
        <v>#REF!</v>
      </c>
      <c r="D16" s="310" t="e">
        <f>#REF!</f>
        <v>#REF!</v>
      </c>
      <c r="E16" s="310"/>
      <c r="F16" s="13" t="e">
        <f>#REF!</f>
        <v>#REF!</v>
      </c>
      <c r="G16" s="13" t="e">
        <f t="shared" ref="G16:G26" si="0">F16*C16</f>
        <v>#REF!</v>
      </c>
    </row>
    <row r="17" spans="1:8" x14ac:dyDescent="0.25">
      <c r="A17" s="309" t="s">
        <v>30</v>
      </c>
      <c r="B17" s="309"/>
      <c r="C17" s="12" t="e">
        <f>#REF!</f>
        <v>#REF!</v>
      </c>
      <c r="D17" s="310" t="e">
        <f>#REF!</f>
        <v>#REF!</v>
      </c>
      <c r="E17" s="310"/>
      <c r="F17" s="13" t="e">
        <f>#REF!</f>
        <v>#REF!</v>
      </c>
      <c r="G17" s="13" t="e">
        <f t="shared" si="0"/>
        <v>#REF!</v>
      </c>
      <c r="H17" s="14"/>
    </row>
    <row r="18" spans="1:8" x14ac:dyDescent="0.25">
      <c r="A18" s="309" t="s">
        <v>31</v>
      </c>
      <c r="B18" s="309"/>
      <c r="C18" s="12" t="e">
        <f>#REF!</f>
        <v>#REF!</v>
      </c>
      <c r="D18" s="310" t="e">
        <f>#REF!</f>
        <v>#REF!</v>
      </c>
      <c r="E18" s="310"/>
      <c r="F18" s="13" t="e">
        <f>#REF!</f>
        <v>#REF!</v>
      </c>
      <c r="G18" s="13" t="e">
        <f t="shared" si="0"/>
        <v>#REF!</v>
      </c>
    </row>
    <row r="19" spans="1:8" x14ac:dyDescent="0.25">
      <c r="A19" s="309" t="s">
        <v>32</v>
      </c>
      <c r="B19" s="309"/>
      <c r="C19" s="12" t="e">
        <f>#REF!</f>
        <v>#REF!</v>
      </c>
      <c r="D19" s="310" t="e">
        <f>#REF!</f>
        <v>#REF!</v>
      </c>
      <c r="E19" s="310"/>
      <c r="F19" s="13" t="e">
        <f>#REF!</f>
        <v>#REF!</v>
      </c>
      <c r="G19" s="13" t="e">
        <f t="shared" si="0"/>
        <v>#REF!</v>
      </c>
    </row>
    <row r="20" spans="1:8" x14ac:dyDescent="0.25">
      <c r="A20" s="309" t="s">
        <v>33</v>
      </c>
      <c r="B20" s="309"/>
      <c r="C20" s="12" t="e">
        <f>#REF!</f>
        <v>#REF!</v>
      </c>
      <c r="D20" s="310" t="e">
        <f>#REF!</f>
        <v>#REF!</v>
      </c>
      <c r="E20" s="310"/>
      <c r="F20" s="13" t="e">
        <f>#REF!</f>
        <v>#REF!</v>
      </c>
      <c r="G20" s="13" t="e">
        <f t="shared" si="0"/>
        <v>#REF!</v>
      </c>
    </row>
    <row r="21" spans="1:8" x14ac:dyDescent="0.25">
      <c r="A21" s="309" t="s">
        <v>34</v>
      </c>
      <c r="B21" s="309"/>
      <c r="C21" s="12" t="e">
        <f>#REF!</f>
        <v>#REF!</v>
      </c>
      <c r="D21" s="310" t="e">
        <f>#REF!</f>
        <v>#REF!</v>
      </c>
      <c r="E21" s="310"/>
      <c r="F21" s="13" t="e">
        <f>#REF!</f>
        <v>#REF!</v>
      </c>
      <c r="G21" s="13" t="e">
        <f t="shared" si="0"/>
        <v>#REF!</v>
      </c>
    </row>
    <row r="22" spans="1:8" x14ac:dyDescent="0.25">
      <c r="A22" s="309" t="s">
        <v>35</v>
      </c>
      <c r="B22" s="309"/>
      <c r="C22" s="12" t="e">
        <f>#REF!</f>
        <v>#REF!</v>
      </c>
      <c r="D22" s="310" t="e">
        <f>#REF!</f>
        <v>#REF!</v>
      </c>
      <c r="E22" s="310"/>
      <c r="F22" s="13" t="e">
        <f>#REF!</f>
        <v>#REF!</v>
      </c>
      <c r="G22" s="13" t="e">
        <f t="shared" si="0"/>
        <v>#REF!</v>
      </c>
    </row>
    <row r="23" spans="1:8" x14ac:dyDescent="0.25">
      <c r="A23" s="309" t="s">
        <v>36</v>
      </c>
      <c r="B23" s="309"/>
      <c r="C23" s="12" t="e">
        <f>#REF!</f>
        <v>#REF!</v>
      </c>
      <c r="D23" s="310" t="e">
        <f>#REF!</f>
        <v>#REF!</v>
      </c>
      <c r="E23" s="310"/>
      <c r="F23" s="13" t="e">
        <f>#REF!</f>
        <v>#REF!</v>
      </c>
      <c r="G23" s="13" t="e">
        <f t="shared" si="0"/>
        <v>#REF!</v>
      </c>
    </row>
    <row r="24" spans="1:8" x14ac:dyDescent="0.25">
      <c r="A24" s="309" t="s">
        <v>37</v>
      </c>
      <c r="B24" s="309"/>
      <c r="C24" s="12" t="e">
        <f>#REF!</f>
        <v>#REF!</v>
      </c>
      <c r="D24" s="310" t="e">
        <f>#REF!</f>
        <v>#REF!</v>
      </c>
      <c r="E24" s="310"/>
      <c r="F24" s="13" t="e">
        <f>#REF!</f>
        <v>#REF!</v>
      </c>
      <c r="G24" s="13" t="e">
        <f t="shared" si="0"/>
        <v>#REF!</v>
      </c>
    </row>
    <row r="25" spans="1:8" x14ac:dyDescent="0.25">
      <c r="A25" s="309" t="s">
        <v>38</v>
      </c>
      <c r="B25" s="309"/>
      <c r="C25" s="12" t="e">
        <f>#REF!</f>
        <v>#REF!</v>
      </c>
      <c r="D25" s="310" t="e">
        <f>#REF!</f>
        <v>#REF!</v>
      </c>
      <c r="E25" s="310"/>
      <c r="F25" s="13" t="e">
        <f>#REF!</f>
        <v>#REF!</v>
      </c>
      <c r="G25" s="13" t="e">
        <f t="shared" si="0"/>
        <v>#REF!</v>
      </c>
    </row>
    <row r="26" spans="1:8" x14ac:dyDescent="0.25">
      <c r="A26" s="309" t="s">
        <v>39</v>
      </c>
      <c r="B26" s="309"/>
      <c r="C26" s="12" t="e">
        <f>#REF!</f>
        <v>#REF!</v>
      </c>
      <c r="D26" s="310" t="e">
        <f>#REF!</f>
        <v>#REF!</v>
      </c>
      <c r="E26" s="310"/>
      <c r="F26" s="13" t="e">
        <f>#REF!</f>
        <v>#REF!</v>
      </c>
      <c r="G26" s="13" t="e">
        <f t="shared" si="0"/>
        <v>#REF!</v>
      </c>
    </row>
    <row r="27" spans="1:8" x14ac:dyDescent="0.25">
      <c r="A27" s="309" t="s">
        <v>40</v>
      </c>
      <c r="B27" s="309"/>
      <c r="C27" s="12" t="s">
        <v>41</v>
      </c>
      <c r="D27" s="310" t="e">
        <f>#REF!</f>
        <v>#REF!</v>
      </c>
      <c r="E27" s="310"/>
      <c r="F27" s="13" t="e">
        <f>#REF!</f>
        <v>#REF!</v>
      </c>
      <c r="G27" s="13" t="e">
        <f>F27</f>
        <v>#REF!</v>
      </c>
    </row>
    <row r="28" spans="1:8" ht="15" customHeight="1" x14ac:dyDescent="0.25">
      <c r="A28" s="309" t="s">
        <v>42</v>
      </c>
      <c r="B28" s="309"/>
      <c r="C28" s="12" t="e">
        <f>#REF!</f>
        <v>#REF!</v>
      </c>
      <c r="D28" s="310" t="e">
        <f>#REF!</f>
        <v>#REF!</v>
      </c>
      <c r="E28" s="310"/>
      <c r="F28" s="13" t="e">
        <f>#REF!</f>
        <v>#REF!</v>
      </c>
      <c r="G28" s="13" t="e">
        <f>F28*C28</f>
        <v>#REF!</v>
      </c>
    </row>
    <row r="29" spans="1:8" ht="15" customHeight="1" x14ac:dyDescent="0.25">
      <c r="A29" s="309" t="s">
        <v>43</v>
      </c>
      <c r="B29" s="309"/>
      <c r="C29" s="12" t="e">
        <f>#REF!</f>
        <v>#REF!</v>
      </c>
      <c r="D29" s="310" t="e">
        <f>#REF!</f>
        <v>#REF!</v>
      </c>
      <c r="E29" s="310"/>
      <c r="F29" s="13" t="e">
        <f>#REF!</f>
        <v>#REF!</v>
      </c>
      <c r="G29" s="13" t="e">
        <f>F29</f>
        <v>#REF!</v>
      </c>
    </row>
    <row r="30" spans="1:8" x14ac:dyDescent="0.25">
      <c r="A30" s="15" t="s">
        <v>44</v>
      </c>
      <c r="B30" s="16"/>
      <c r="C30" s="17" t="e">
        <f>SUM(C16:C29)</f>
        <v>#REF!</v>
      </c>
      <c r="D30" s="18"/>
      <c r="E30" s="19"/>
      <c r="F30" s="20"/>
      <c r="G30" s="21" t="e">
        <f>SUM(G16:G29)</f>
        <v>#REF!</v>
      </c>
    </row>
    <row r="31" spans="1:8" x14ac:dyDescent="0.25">
      <c r="A31" s="22"/>
      <c r="B31" s="22"/>
      <c r="C31" s="22"/>
      <c r="D31" s="22"/>
      <c r="E31" s="311" t="s">
        <v>45</v>
      </c>
      <c r="F31" s="311"/>
      <c r="G31" s="23" t="e">
        <f>G30*12</f>
        <v>#REF!</v>
      </c>
    </row>
    <row r="32" spans="1:8" x14ac:dyDescent="0.25">
      <c r="A32" s="22"/>
      <c r="B32" s="22"/>
      <c r="C32" s="22"/>
      <c r="D32" s="22"/>
      <c r="E32" s="24"/>
      <c r="F32" s="24"/>
      <c r="G32" s="25"/>
    </row>
    <row r="33" spans="1:7" x14ac:dyDescent="0.25">
      <c r="A33" s="308" t="s">
        <v>46</v>
      </c>
      <c r="B33" s="308"/>
      <c r="C33" s="308"/>
      <c r="D33" s="308"/>
      <c r="E33" s="308"/>
      <c r="F33" s="308"/>
      <c r="G33" s="308"/>
    </row>
    <row r="34" spans="1:7" x14ac:dyDescent="0.25">
      <c r="A34" s="26"/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  <row r="36" spans="1:7" x14ac:dyDescent="0.25">
      <c r="A36" s="26"/>
      <c r="B36" s="26"/>
      <c r="C36" s="26"/>
      <c r="D36" s="26"/>
      <c r="E36" s="26"/>
      <c r="F36" s="26"/>
      <c r="G36" s="26"/>
    </row>
    <row r="37" spans="1:7" x14ac:dyDescent="0.25">
      <c r="A37" s="26"/>
      <c r="B37" s="26"/>
      <c r="C37" s="26"/>
      <c r="D37" s="26"/>
      <c r="E37" s="26"/>
      <c r="F37" s="26"/>
      <c r="G37" s="26"/>
    </row>
    <row r="38" spans="1:7" x14ac:dyDescent="0.25">
      <c r="A38" s="26" t="s">
        <v>47</v>
      </c>
      <c r="B38" s="26"/>
      <c r="C38" s="26"/>
      <c r="D38" s="26"/>
      <c r="E38" s="26" t="s">
        <v>48</v>
      </c>
      <c r="F38" s="26"/>
      <c r="G38" s="26"/>
    </row>
    <row r="39" spans="1:7" x14ac:dyDescent="0.25">
      <c r="A39" s="307" t="s">
        <v>49</v>
      </c>
      <c r="B39" s="307"/>
      <c r="C39" s="307"/>
      <c r="D39" s="27"/>
      <c r="E39" s="307" t="s">
        <v>50</v>
      </c>
      <c r="F39" s="307"/>
      <c r="G39" s="307"/>
    </row>
    <row r="40" spans="1:7" x14ac:dyDescent="0.25">
      <c r="A40" s="307" t="s">
        <v>51</v>
      </c>
      <c r="B40" s="307"/>
      <c r="C40" s="307"/>
      <c r="D40" s="28"/>
      <c r="E40" s="307" t="s">
        <v>52</v>
      </c>
      <c r="F40" s="307"/>
      <c r="G40" s="307"/>
    </row>
    <row r="41" spans="1:7" x14ac:dyDescent="0.25">
      <c r="A41" s="307" t="s">
        <v>53</v>
      </c>
      <c r="B41" s="307"/>
      <c r="C41" s="307"/>
      <c r="D41" s="28"/>
      <c r="E41" s="307" t="s">
        <v>54</v>
      </c>
      <c r="F41" s="307"/>
      <c r="G41" s="307"/>
    </row>
    <row r="42" spans="1:7" x14ac:dyDescent="0.25">
      <c r="A42" s="307" t="s">
        <v>55</v>
      </c>
      <c r="B42" s="307"/>
      <c r="C42" s="307"/>
      <c r="D42" s="28"/>
      <c r="E42" s="307" t="s">
        <v>56</v>
      </c>
      <c r="F42" s="307"/>
      <c r="G42" s="307"/>
    </row>
  </sheetData>
  <mergeCells count="48">
    <mergeCell ref="A2:G2"/>
    <mergeCell ref="A3:G3"/>
    <mergeCell ref="A4:G4"/>
    <mergeCell ref="A5:G5"/>
    <mergeCell ref="B9:C9"/>
    <mergeCell ref="A12:G12"/>
    <mergeCell ref="A13:G13"/>
    <mergeCell ref="A14:G14"/>
    <mergeCell ref="A15:B15"/>
    <mergeCell ref="D15:E15"/>
    <mergeCell ref="A16:B16"/>
    <mergeCell ref="D16:E16"/>
    <mergeCell ref="A17:B17"/>
    <mergeCell ref="D17:E17"/>
    <mergeCell ref="A18:B18"/>
    <mergeCell ref="D18:E18"/>
    <mergeCell ref="A19:B19"/>
    <mergeCell ref="D19:E19"/>
    <mergeCell ref="A20:B20"/>
    <mergeCell ref="D20:E20"/>
    <mergeCell ref="A21:B21"/>
    <mergeCell ref="D21:E21"/>
    <mergeCell ref="A22:B22"/>
    <mergeCell ref="D22:E22"/>
    <mergeCell ref="A23:B23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28:B28"/>
    <mergeCell ref="D28:E28"/>
    <mergeCell ref="A29:B29"/>
    <mergeCell ref="D29:E29"/>
    <mergeCell ref="E31:F31"/>
    <mergeCell ref="A41:C41"/>
    <mergeCell ref="E41:G41"/>
    <mergeCell ref="A42:C42"/>
    <mergeCell ref="E42:G42"/>
    <mergeCell ref="A33:G33"/>
    <mergeCell ref="A39:C39"/>
    <mergeCell ref="E39:G39"/>
    <mergeCell ref="A40:C40"/>
    <mergeCell ref="E40:G40"/>
  </mergeCells>
  <hyperlinks>
    <hyperlink ref="B9" r:id="rId1" xr:uid="{00000000-0004-0000-0000-000000000000}"/>
    <hyperlink ref="A16" location="'Ajudante de Cozinha'!Area_de_impressao" display="Ajudante de Cozinha" xr:uid="{00000000-0004-0000-0000-000001000000}"/>
    <hyperlink ref="A17" location="'Atendente I'!Area_de_impressao" display="Atendente" xr:uid="{00000000-0004-0000-0000-000002000000}"/>
    <hyperlink ref="A18" location="'Aux de Man Predial'!Area_de_impressao" display="Auxiliar de Manutenção Predial" xr:uid="{00000000-0004-0000-0000-000003000000}"/>
    <hyperlink ref="A19" location="'Auxiliar de Produção'!Area_de_impressao" display="Auxiliar de Produção" xr:uid="{00000000-0004-0000-0000-000004000000}"/>
    <hyperlink ref="A20" location="Cozinheira!Area_de_impressao" display="Cozinheira" xr:uid="{00000000-0004-0000-0000-000005000000}"/>
    <hyperlink ref="A21" location="'Encarregado de Campo'!Area_de_impressao" display="Encarregado de Campo" xr:uid="{00000000-0004-0000-0000-000006000000}"/>
    <hyperlink ref="A22" location="Jardineiro!Area_de_impressao" display="Jardineiro" xr:uid="{00000000-0004-0000-0000-000007000000}"/>
    <hyperlink ref="A23" location="'Motorista D'!Area_de_impressao" display="Motorista Rodoviário D" xr:uid="{00000000-0004-0000-0000-000008000000}"/>
    <hyperlink ref="A24" location="'Oficial de Manutenção '!Area_de_impressao" display="Oficial de Manutenção Predial" xr:uid="{00000000-0004-0000-0000-000009000000}"/>
    <hyperlink ref="A25" location="Porteiro!Area_de_impressao" display="Poteiro" xr:uid="{00000000-0004-0000-0000-00000A000000}"/>
    <hyperlink ref="A26" location="'Recepcionista V'!Area_de_impressao" display="Recepcinista V" xr:uid="{00000000-0004-0000-0000-00000B000000}"/>
    <hyperlink ref="A27" location="Servente!Area_de_impressao" display="Servente" xr:uid="{00000000-0004-0000-0000-00000C000000}"/>
    <hyperlink ref="A28" location="Supervisor!Area_de_impressao" display="Supervisor " xr:uid="{00000000-0004-0000-0000-00000D000000}"/>
    <hyperlink ref="A29" location="Tratorista!Area_de_impressao" display="Tratorista" xr:uid="{00000000-0004-0000-0000-00000E000000}"/>
  </hyperlinks>
  <printOptions horizontalCentered="1"/>
  <pageMargins left="0.78749999999999998" right="0.78749999999999998" top="1.61944444444444" bottom="0.59027777777777801" header="0.51180555555555496" footer="0.51180555555555496"/>
  <pageSetup paperSize="9" firstPageNumber="0" orientation="portrait" horizontalDpi="300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E10"/>
  <sheetViews>
    <sheetView view="pageBreakPreview" zoomScale="90" zoomScaleNormal="100" zoomScaleSheetLayoutView="90" workbookViewId="0">
      <selection activeCell="E11" sqref="E11"/>
    </sheetView>
  </sheetViews>
  <sheetFormatPr defaultRowHeight="16.5" x14ac:dyDescent="0.3"/>
  <cols>
    <col min="1" max="1" width="44.85546875" style="256" customWidth="1"/>
    <col min="2" max="2" width="13.85546875" style="256" bestFit="1" customWidth="1"/>
    <col min="3" max="3" width="13.85546875" style="256" customWidth="1"/>
    <col min="4" max="4" width="14.85546875" style="256" bestFit="1" customWidth="1"/>
    <col min="5" max="5" width="15.140625" style="256" bestFit="1" customWidth="1"/>
    <col min="6" max="257" width="9.140625" style="244"/>
    <col min="258" max="258" width="44.85546875" style="244" customWidth="1"/>
    <col min="259" max="259" width="13.85546875" style="244" bestFit="1" customWidth="1"/>
    <col min="260" max="260" width="14.85546875" style="244" bestFit="1" customWidth="1"/>
    <col min="261" max="261" width="15.140625" style="244" bestFit="1" customWidth="1"/>
    <col min="262" max="513" width="9.140625" style="244"/>
    <col min="514" max="514" width="44.85546875" style="244" customWidth="1"/>
    <col min="515" max="515" width="13.85546875" style="244" bestFit="1" customWidth="1"/>
    <col min="516" max="516" width="14.85546875" style="244" bestFit="1" customWidth="1"/>
    <col min="517" max="517" width="15.140625" style="244" bestFit="1" customWidth="1"/>
    <col min="518" max="769" width="9.140625" style="244"/>
    <col min="770" max="770" width="44.85546875" style="244" customWidth="1"/>
    <col min="771" max="771" width="13.85546875" style="244" bestFit="1" customWidth="1"/>
    <col min="772" max="772" width="14.85546875" style="244" bestFit="1" customWidth="1"/>
    <col min="773" max="773" width="15.140625" style="244" bestFit="1" customWidth="1"/>
    <col min="774" max="1025" width="9.140625" style="244"/>
    <col min="1026" max="1026" width="44.85546875" style="244" customWidth="1"/>
    <col min="1027" max="1027" width="13.85546875" style="244" bestFit="1" customWidth="1"/>
    <col min="1028" max="1028" width="14.85546875" style="244" bestFit="1" customWidth="1"/>
    <col min="1029" max="1029" width="15.140625" style="244" bestFit="1" customWidth="1"/>
    <col min="1030" max="1281" width="9.140625" style="244"/>
    <col min="1282" max="1282" width="44.85546875" style="244" customWidth="1"/>
    <col min="1283" max="1283" width="13.85546875" style="244" bestFit="1" customWidth="1"/>
    <col min="1284" max="1284" width="14.85546875" style="244" bestFit="1" customWidth="1"/>
    <col min="1285" max="1285" width="15.140625" style="244" bestFit="1" customWidth="1"/>
    <col min="1286" max="1537" width="9.140625" style="244"/>
    <col min="1538" max="1538" width="44.85546875" style="244" customWidth="1"/>
    <col min="1539" max="1539" width="13.85546875" style="244" bestFit="1" customWidth="1"/>
    <col min="1540" max="1540" width="14.85546875" style="244" bestFit="1" customWidth="1"/>
    <col min="1541" max="1541" width="15.140625" style="244" bestFit="1" customWidth="1"/>
    <col min="1542" max="1793" width="9.140625" style="244"/>
    <col min="1794" max="1794" width="44.85546875" style="244" customWidth="1"/>
    <col min="1795" max="1795" width="13.85546875" style="244" bestFit="1" customWidth="1"/>
    <col min="1796" max="1796" width="14.85546875" style="244" bestFit="1" customWidth="1"/>
    <col min="1797" max="1797" width="15.140625" style="244" bestFit="1" customWidth="1"/>
    <col min="1798" max="2049" width="9.140625" style="244"/>
    <col min="2050" max="2050" width="44.85546875" style="244" customWidth="1"/>
    <col min="2051" max="2051" width="13.85546875" style="244" bestFit="1" customWidth="1"/>
    <col min="2052" max="2052" width="14.85546875" style="244" bestFit="1" customWidth="1"/>
    <col min="2053" max="2053" width="15.140625" style="244" bestFit="1" customWidth="1"/>
    <col min="2054" max="2305" width="9.140625" style="244"/>
    <col min="2306" max="2306" width="44.85546875" style="244" customWidth="1"/>
    <col min="2307" max="2307" width="13.85546875" style="244" bestFit="1" customWidth="1"/>
    <col min="2308" max="2308" width="14.85546875" style="244" bestFit="1" customWidth="1"/>
    <col min="2309" max="2309" width="15.140625" style="244" bestFit="1" customWidth="1"/>
    <col min="2310" max="2561" width="9.140625" style="244"/>
    <col min="2562" max="2562" width="44.85546875" style="244" customWidth="1"/>
    <col min="2563" max="2563" width="13.85546875" style="244" bestFit="1" customWidth="1"/>
    <col min="2564" max="2564" width="14.85546875" style="244" bestFit="1" customWidth="1"/>
    <col min="2565" max="2565" width="15.140625" style="244" bestFit="1" customWidth="1"/>
    <col min="2566" max="2817" width="9.140625" style="244"/>
    <col min="2818" max="2818" width="44.85546875" style="244" customWidth="1"/>
    <col min="2819" max="2819" width="13.85546875" style="244" bestFit="1" customWidth="1"/>
    <col min="2820" max="2820" width="14.85546875" style="244" bestFit="1" customWidth="1"/>
    <col min="2821" max="2821" width="15.140625" style="244" bestFit="1" customWidth="1"/>
    <col min="2822" max="3073" width="9.140625" style="244"/>
    <col min="3074" max="3074" width="44.85546875" style="244" customWidth="1"/>
    <col min="3075" max="3075" width="13.85546875" style="244" bestFit="1" customWidth="1"/>
    <col min="3076" max="3076" width="14.85546875" style="244" bestFit="1" customWidth="1"/>
    <col min="3077" max="3077" width="15.140625" style="244" bestFit="1" customWidth="1"/>
    <col min="3078" max="3329" width="9.140625" style="244"/>
    <col min="3330" max="3330" width="44.85546875" style="244" customWidth="1"/>
    <col min="3331" max="3331" width="13.85546875" style="244" bestFit="1" customWidth="1"/>
    <col min="3332" max="3332" width="14.85546875" style="244" bestFit="1" customWidth="1"/>
    <col min="3333" max="3333" width="15.140625" style="244" bestFit="1" customWidth="1"/>
    <col min="3334" max="3585" width="9.140625" style="244"/>
    <col min="3586" max="3586" width="44.85546875" style="244" customWidth="1"/>
    <col min="3587" max="3587" width="13.85546875" style="244" bestFit="1" customWidth="1"/>
    <col min="3588" max="3588" width="14.85546875" style="244" bestFit="1" customWidth="1"/>
    <col min="3589" max="3589" width="15.140625" style="244" bestFit="1" customWidth="1"/>
    <col min="3590" max="3841" width="9.140625" style="244"/>
    <col min="3842" max="3842" width="44.85546875" style="244" customWidth="1"/>
    <col min="3843" max="3843" width="13.85546875" style="244" bestFit="1" customWidth="1"/>
    <col min="3844" max="3844" width="14.85546875" style="244" bestFit="1" customWidth="1"/>
    <col min="3845" max="3845" width="15.140625" style="244" bestFit="1" customWidth="1"/>
    <col min="3846" max="4097" width="9.140625" style="244"/>
    <col min="4098" max="4098" width="44.85546875" style="244" customWidth="1"/>
    <col min="4099" max="4099" width="13.85546875" style="244" bestFit="1" customWidth="1"/>
    <col min="4100" max="4100" width="14.85546875" style="244" bestFit="1" customWidth="1"/>
    <col min="4101" max="4101" width="15.140625" style="244" bestFit="1" customWidth="1"/>
    <col min="4102" max="4353" width="9.140625" style="244"/>
    <col min="4354" max="4354" width="44.85546875" style="244" customWidth="1"/>
    <col min="4355" max="4355" width="13.85546875" style="244" bestFit="1" customWidth="1"/>
    <col min="4356" max="4356" width="14.85546875" style="244" bestFit="1" customWidth="1"/>
    <col min="4357" max="4357" width="15.140625" style="244" bestFit="1" customWidth="1"/>
    <col min="4358" max="4609" width="9.140625" style="244"/>
    <col min="4610" max="4610" width="44.85546875" style="244" customWidth="1"/>
    <col min="4611" max="4611" width="13.85546875" style="244" bestFit="1" customWidth="1"/>
    <col min="4612" max="4612" width="14.85546875" style="244" bestFit="1" customWidth="1"/>
    <col min="4613" max="4613" width="15.140625" style="244" bestFit="1" customWidth="1"/>
    <col min="4614" max="4865" width="9.140625" style="244"/>
    <col min="4866" max="4866" width="44.85546875" style="244" customWidth="1"/>
    <col min="4867" max="4867" width="13.85546875" style="244" bestFit="1" customWidth="1"/>
    <col min="4868" max="4868" width="14.85546875" style="244" bestFit="1" customWidth="1"/>
    <col min="4869" max="4869" width="15.140625" style="244" bestFit="1" customWidth="1"/>
    <col min="4870" max="5121" width="9.140625" style="244"/>
    <col min="5122" max="5122" width="44.85546875" style="244" customWidth="1"/>
    <col min="5123" max="5123" width="13.85546875" style="244" bestFit="1" customWidth="1"/>
    <col min="5124" max="5124" width="14.85546875" style="244" bestFit="1" customWidth="1"/>
    <col min="5125" max="5125" width="15.140625" style="244" bestFit="1" customWidth="1"/>
    <col min="5126" max="5377" width="9.140625" style="244"/>
    <col min="5378" max="5378" width="44.85546875" style="244" customWidth="1"/>
    <col min="5379" max="5379" width="13.85546875" style="244" bestFit="1" customWidth="1"/>
    <col min="5380" max="5380" width="14.85546875" style="244" bestFit="1" customWidth="1"/>
    <col min="5381" max="5381" width="15.140625" style="244" bestFit="1" customWidth="1"/>
    <col min="5382" max="5633" width="9.140625" style="244"/>
    <col min="5634" max="5634" width="44.85546875" style="244" customWidth="1"/>
    <col min="5635" max="5635" width="13.85546875" style="244" bestFit="1" customWidth="1"/>
    <col min="5636" max="5636" width="14.85546875" style="244" bestFit="1" customWidth="1"/>
    <col min="5637" max="5637" width="15.140625" style="244" bestFit="1" customWidth="1"/>
    <col min="5638" max="5889" width="9.140625" style="244"/>
    <col min="5890" max="5890" width="44.85546875" style="244" customWidth="1"/>
    <col min="5891" max="5891" width="13.85546875" style="244" bestFit="1" customWidth="1"/>
    <col min="5892" max="5892" width="14.85546875" style="244" bestFit="1" customWidth="1"/>
    <col min="5893" max="5893" width="15.140625" style="244" bestFit="1" customWidth="1"/>
    <col min="5894" max="6145" width="9.140625" style="244"/>
    <col min="6146" max="6146" width="44.85546875" style="244" customWidth="1"/>
    <col min="6147" max="6147" width="13.85546875" style="244" bestFit="1" customWidth="1"/>
    <col min="6148" max="6148" width="14.85546875" style="244" bestFit="1" customWidth="1"/>
    <col min="6149" max="6149" width="15.140625" style="244" bestFit="1" customWidth="1"/>
    <col min="6150" max="6401" width="9.140625" style="244"/>
    <col min="6402" max="6402" width="44.85546875" style="244" customWidth="1"/>
    <col min="6403" max="6403" width="13.85546875" style="244" bestFit="1" customWidth="1"/>
    <col min="6404" max="6404" width="14.85546875" style="244" bestFit="1" customWidth="1"/>
    <col min="6405" max="6405" width="15.140625" style="244" bestFit="1" customWidth="1"/>
    <col min="6406" max="6657" width="9.140625" style="244"/>
    <col min="6658" max="6658" width="44.85546875" style="244" customWidth="1"/>
    <col min="6659" max="6659" width="13.85546875" style="244" bestFit="1" customWidth="1"/>
    <col min="6660" max="6660" width="14.85546875" style="244" bestFit="1" customWidth="1"/>
    <col min="6661" max="6661" width="15.140625" style="244" bestFit="1" customWidth="1"/>
    <col min="6662" max="6913" width="9.140625" style="244"/>
    <col min="6914" max="6914" width="44.85546875" style="244" customWidth="1"/>
    <col min="6915" max="6915" width="13.85546875" style="244" bestFit="1" customWidth="1"/>
    <col min="6916" max="6916" width="14.85546875" style="244" bestFit="1" customWidth="1"/>
    <col min="6917" max="6917" width="15.140625" style="244" bestFit="1" customWidth="1"/>
    <col min="6918" max="7169" width="9.140625" style="244"/>
    <col min="7170" max="7170" width="44.85546875" style="244" customWidth="1"/>
    <col min="7171" max="7171" width="13.85546875" style="244" bestFit="1" customWidth="1"/>
    <col min="7172" max="7172" width="14.85546875" style="244" bestFit="1" customWidth="1"/>
    <col min="7173" max="7173" width="15.140625" style="244" bestFit="1" customWidth="1"/>
    <col min="7174" max="7425" width="9.140625" style="244"/>
    <col min="7426" max="7426" width="44.85546875" style="244" customWidth="1"/>
    <col min="7427" max="7427" width="13.85546875" style="244" bestFit="1" customWidth="1"/>
    <col min="7428" max="7428" width="14.85546875" style="244" bestFit="1" customWidth="1"/>
    <col min="7429" max="7429" width="15.140625" style="244" bestFit="1" customWidth="1"/>
    <col min="7430" max="7681" width="9.140625" style="244"/>
    <col min="7682" max="7682" width="44.85546875" style="244" customWidth="1"/>
    <col min="7683" max="7683" width="13.85546875" style="244" bestFit="1" customWidth="1"/>
    <col min="7684" max="7684" width="14.85546875" style="244" bestFit="1" customWidth="1"/>
    <col min="7685" max="7685" width="15.140625" style="244" bestFit="1" customWidth="1"/>
    <col min="7686" max="7937" width="9.140625" style="244"/>
    <col min="7938" max="7938" width="44.85546875" style="244" customWidth="1"/>
    <col min="7939" max="7939" width="13.85546875" style="244" bestFit="1" customWidth="1"/>
    <col min="7940" max="7940" width="14.85546875" style="244" bestFit="1" customWidth="1"/>
    <col min="7941" max="7941" width="15.140625" style="244" bestFit="1" customWidth="1"/>
    <col min="7942" max="8193" width="9.140625" style="244"/>
    <col min="8194" max="8194" width="44.85546875" style="244" customWidth="1"/>
    <col min="8195" max="8195" width="13.85546875" style="244" bestFit="1" customWidth="1"/>
    <col min="8196" max="8196" width="14.85546875" style="244" bestFit="1" customWidth="1"/>
    <col min="8197" max="8197" width="15.140625" style="244" bestFit="1" customWidth="1"/>
    <col min="8198" max="8449" width="9.140625" style="244"/>
    <col min="8450" max="8450" width="44.85546875" style="244" customWidth="1"/>
    <col min="8451" max="8451" width="13.85546875" style="244" bestFit="1" customWidth="1"/>
    <col min="8452" max="8452" width="14.85546875" style="244" bestFit="1" customWidth="1"/>
    <col min="8453" max="8453" width="15.140625" style="244" bestFit="1" customWidth="1"/>
    <col min="8454" max="8705" width="9.140625" style="244"/>
    <col min="8706" max="8706" width="44.85546875" style="244" customWidth="1"/>
    <col min="8707" max="8707" width="13.85546875" style="244" bestFit="1" customWidth="1"/>
    <col min="8708" max="8708" width="14.85546875" style="244" bestFit="1" customWidth="1"/>
    <col min="8709" max="8709" width="15.140625" style="244" bestFit="1" customWidth="1"/>
    <col min="8710" max="8961" width="9.140625" style="244"/>
    <col min="8962" max="8962" width="44.85546875" style="244" customWidth="1"/>
    <col min="8963" max="8963" width="13.85546875" style="244" bestFit="1" customWidth="1"/>
    <col min="8964" max="8964" width="14.85546875" style="244" bestFit="1" customWidth="1"/>
    <col min="8965" max="8965" width="15.140625" style="244" bestFit="1" customWidth="1"/>
    <col min="8966" max="9217" width="9.140625" style="244"/>
    <col min="9218" max="9218" width="44.85546875" style="244" customWidth="1"/>
    <col min="9219" max="9219" width="13.85546875" style="244" bestFit="1" customWidth="1"/>
    <col min="9220" max="9220" width="14.85546875" style="244" bestFit="1" customWidth="1"/>
    <col min="9221" max="9221" width="15.140625" style="244" bestFit="1" customWidth="1"/>
    <col min="9222" max="9473" width="9.140625" style="244"/>
    <col min="9474" max="9474" width="44.85546875" style="244" customWidth="1"/>
    <col min="9475" max="9475" width="13.85546875" style="244" bestFit="1" customWidth="1"/>
    <col min="9476" max="9476" width="14.85546875" style="244" bestFit="1" customWidth="1"/>
    <col min="9477" max="9477" width="15.140625" style="244" bestFit="1" customWidth="1"/>
    <col min="9478" max="9729" width="9.140625" style="244"/>
    <col min="9730" max="9730" width="44.85546875" style="244" customWidth="1"/>
    <col min="9731" max="9731" width="13.85546875" style="244" bestFit="1" customWidth="1"/>
    <col min="9732" max="9732" width="14.85546875" style="244" bestFit="1" customWidth="1"/>
    <col min="9733" max="9733" width="15.140625" style="244" bestFit="1" customWidth="1"/>
    <col min="9734" max="9985" width="9.140625" style="244"/>
    <col min="9986" max="9986" width="44.85546875" style="244" customWidth="1"/>
    <col min="9987" max="9987" width="13.85546875" style="244" bestFit="1" customWidth="1"/>
    <col min="9988" max="9988" width="14.85546875" style="244" bestFit="1" customWidth="1"/>
    <col min="9989" max="9989" width="15.140625" style="244" bestFit="1" customWidth="1"/>
    <col min="9990" max="10241" width="9.140625" style="244"/>
    <col min="10242" max="10242" width="44.85546875" style="244" customWidth="1"/>
    <col min="10243" max="10243" width="13.85546875" style="244" bestFit="1" customWidth="1"/>
    <col min="10244" max="10244" width="14.85546875" style="244" bestFit="1" customWidth="1"/>
    <col min="10245" max="10245" width="15.140625" style="244" bestFit="1" customWidth="1"/>
    <col min="10246" max="10497" width="9.140625" style="244"/>
    <col min="10498" max="10498" width="44.85546875" style="244" customWidth="1"/>
    <col min="10499" max="10499" width="13.85546875" style="244" bestFit="1" customWidth="1"/>
    <col min="10500" max="10500" width="14.85546875" style="244" bestFit="1" customWidth="1"/>
    <col min="10501" max="10501" width="15.140625" style="244" bestFit="1" customWidth="1"/>
    <col min="10502" max="10753" width="9.140625" style="244"/>
    <col min="10754" max="10754" width="44.85546875" style="244" customWidth="1"/>
    <col min="10755" max="10755" width="13.85546875" style="244" bestFit="1" customWidth="1"/>
    <col min="10756" max="10756" width="14.85546875" style="244" bestFit="1" customWidth="1"/>
    <col min="10757" max="10757" width="15.140625" style="244" bestFit="1" customWidth="1"/>
    <col min="10758" max="11009" width="9.140625" style="244"/>
    <col min="11010" max="11010" width="44.85546875" style="244" customWidth="1"/>
    <col min="11011" max="11011" width="13.85546875" style="244" bestFit="1" customWidth="1"/>
    <col min="11012" max="11012" width="14.85546875" style="244" bestFit="1" customWidth="1"/>
    <col min="11013" max="11013" width="15.140625" style="244" bestFit="1" customWidth="1"/>
    <col min="11014" max="11265" width="9.140625" style="244"/>
    <col min="11266" max="11266" width="44.85546875" style="244" customWidth="1"/>
    <col min="11267" max="11267" width="13.85546875" style="244" bestFit="1" customWidth="1"/>
    <col min="11268" max="11268" width="14.85546875" style="244" bestFit="1" customWidth="1"/>
    <col min="11269" max="11269" width="15.140625" style="244" bestFit="1" customWidth="1"/>
    <col min="11270" max="11521" width="9.140625" style="244"/>
    <col min="11522" max="11522" width="44.85546875" style="244" customWidth="1"/>
    <col min="11523" max="11523" width="13.85546875" style="244" bestFit="1" customWidth="1"/>
    <col min="11524" max="11524" width="14.85546875" style="244" bestFit="1" customWidth="1"/>
    <col min="11525" max="11525" width="15.140625" style="244" bestFit="1" customWidth="1"/>
    <col min="11526" max="11777" width="9.140625" style="244"/>
    <col min="11778" max="11778" width="44.85546875" style="244" customWidth="1"/>
    <col min="11779" max="11779" width="13.85546875" style="244" bestFit="1" customWidth="1"/>
    <col min="11780" max="11780" width="14.85546875" style="244" bestFit="1" customWidth="1"/>
    <col min="11781" max="11781" width="15.140625" style="244" bestFit="1" customWidth="1"/>
    <col min="11782" max="12033" width="9.140625" style="244"/>
    <col min="12034" max="12034" width="44.85546875" style="244" customWidth="1"/>
    <col min="12035" max="12035" width="13.85546875" style="244" bestFit="1" customWidth="1"/>
    <col min="12036" max="12036" width="14.85546875" style="244" bestFit="1" customWidth="1"/>
    <col min="12037" max="12037" width="15.140625" style="244" bestFit="1" customWidth="1"/>
    <col min="12038" max="12289" width="9.140625" style="244"/>
    <col min="12290" max="12290" width="44.85546875" style="244" customWidth="1"/>
    <col min="12291" max="12291" width="13.85546875" style="244" bestFit="1" customWidth="1"/>
    <col min="12292" max="12292" width="14.85546875" style="244" bestFit="1" customWidth="1"/>
    <col min="12293" max="12293" width="15.140625" style="244" bestFit="1" customWidth="1"/>
    <col min="12294" max="12545" width="9.140625" style="244"/>
    <col min="12546" max="12546" width="44.85546875" style="244" customWidth="1"/>
    <col min="12547" max="12547" width="13.85546875" style="244" bestFit="1" customWidth="1"/>
    <col min="12548" max="12548" width="14.85546875" style="244" bestFit="1" customWidth="1"/>
    <col min="12549" max="12549" width="15.140625" style="244" bestFit="1" customWidth="1"/>
    <col min="12550" max="12801" width="9.140625" style="244"/>
    <col min="12802" max="12802" width="44.85546875" style="244" customWidth="1"/>
    <col min="12803" max="12803" width="13.85546875" style="244" bestFit="1" customWidth="1"/>
    <col min="12804" max="12804" width="14.85546875" style="244" bestFit="1" customWidth="1"/>
    <col min="12805" max="12805" width="15.140625" style="244" bestFit="1" customWidth="1"/>
    <col min="12806" max="13057" width="9.140625" style="244"/>
    <col min="13058" max="13058" width="44.85546875" style="244" customWidth="1"/>
    <col min="13059" max="13059" width="13.85546875" style="244" bestFit="1" customWidth="1"/>
    <col min="13060" max="13060" width="14.85546875" style="244" bestFit="1" customWidth="1"/>
    <col min="13061" max="13061" width="15.140625" style="244" bestFit="1" customWidth="1"/>
    <col min="13062" max="13313" width="9.140625" style="244"/>
    <col min="13314" max="13314" width="44.85546875" style="244" customWidth="1"/>
    <col min="13315" max="13315" width="13.85546875" style="244" bestFit="1" customWidth="1"/>
    <col min="13316" max="13316" width="14.85546875" style="244" bestFit="1" customWidth="1"/>
    <col min="13317" max="13317" width="15.140625" style="244" bestFit="1" customWidth="1"/>
    <col min="13318" max="13569" width="9.140625" style="244"/>
    <col min="13570" max="13570" width="44.85546875" style="244" customWidth="1"/>
    <col min="13571" max="13571" width="13.85546875" style="244" bestFit="1" customWidth="1"/>
    <col min="13572" max="13572" width="14.85546875" style="244" bestFit="1" customWidth="1"/>
    <col min="13573" max="13573" width="15.140625" style="244" bestFit="1" customWidth="1"/>
    <col min="13574" max="13825" width="9.140625" style="244"/>
    <col min="13826" max="13826" width="44.85546875" style="244" customWidth="1"/>
    <col min="13827" max="13827" width="13.85546875" style="244" bestFit="1" customWidth="1"/>
    <col min="13828" max="13828" width="14.85546875" style="244" bestFit="1" customWidth="1"/>
    <col min="13829" max="13829" width="15.140625" style="244" bestFit="1" customWidth="1"/>
    <col min="13830" max="14081" width="9.140625" style="244"/>
    <col min="14082" max="14082" width="44.85546875" style="244" customWidth="1"/>
    <col min="14083" max="14083" width="13.85546875" style="244" bestFit="1" customWidth="1"/>
    <col min="14084" max="14084" width="14.85546875" style="244" bestFit="1" customWidth="1"/>
    <col min="14085" max="14085" width="15.140625" style="244" bestFit="1" customWidth="1"/>
    <col min="14086" max="14337" width="9.140625" style="244"/>
    <col min="14338" max="14338" width="44.85546875" style="244" customWidth="1"/>
    <col min="14339" max="14339" width="13.85546875" style="244" bestFit="1" customWidth="1"/>
    <col min="14340" max="14340" width="14.85546875" style="244" bestFit="1" customWidth="1"/>
    <col min="14341" max="14341" width="15.140625" style="244" bestFit="1" customWidth="1"/>
    <col min="14342" max="14593" width="9.140625" style="244"/>
    <col min="14594" max="14594" width="44.85546875" style="244" customWidth="1"/>
    <col min="14595" max="14595" width="13.85546875" style="244" bestFit="1" customWidth="1"/>
    <col min="14596" max="14596" width="14.85546875" style="244" bestFit="1" customWidth="1"/>
    <col min="14597" max="14597" width="15.140625" style="244" bestFit="1" customWidth="1"/>
    <col min="14598" max="14849" width="9.140625" style="244"/>
    <col min="14850" max="14850" width="44.85546875" style="244" customWidth="1"/>
    <col min="14851" max="14851" width="13.85546875" style="244" bestFit="1" customWidth="1"/>
    <col min="14852" max="14852" width="14.85546875" style="244" bestFit="1" customWidth="1"/>
    <col min="14853" max="14853" width="15.140625" style="244" bestFit="1" customWidth="1"/>
    <col min="14854" max="15105" width="9.140625" style="244"/>
    <col min="15106" max="15106" width="44.85546875" style="244" customWidth="1"/>
    <col min="15107" max="15107" width="13.85546875" style="244" bestFit="1" customWidth="1"/>
    <col min="15108" max="15108" width="14.85546875" style="244" bestFit="1" customWidth="1"/>
    <col min="15109" max="15109" width="15.140625" style="244" bestFit="1" customWidth="1"/>
    <col min="15110" max="15361" width="9.140625" style="244"/>
    <col min="15362" max="15362" width="44.85546875" style="244" customWidth="1"/>
    <col min="15363" max="15363" width="13.85546875" style="244" bestFit="1" customWidth="1"/>
    <col min="15364" max="15364" width="14.85546875" style="244" bestFit="1" customWidth="1"/>
    <col min="15365" max="15365" width="15.140625" style="244" bestFit="1" customWidth="1"/>
    <col min="15366" max="15617" width="9.140625" style="244"/>
    <col min="15618" max="15618" width="44.85546875" style="244" customWidth="1"/>
    <col min="15619" max="15619" width="13.85546875" style="244" bestFit="1" customWidth="1"/>
    <col min="15620" max="15620" width="14.85546875" style="244" bestFit="1" customWidth="1"/>
    <col min="15621" max="15621" width="15.140625" style="244" bestFit="1" customWidth="1"/>
    <col min="15622" max="15873" width="9.140625" style="244"/>
    <col min="15874" max="15874" width="44.85546875" style="244" customWidth="1"/>
    <col min="15875" max="15875" width="13.85546875" style="244" bestFit="1" customWidth="1"/>
    <col min="15876" max="15876" width="14.85546875" style="244" bestFit="1" customWidth="1"/>
    <col min="15877" max="15877" width="15.140625" style="244" bestFit="1" customWidth="1"/>
    <col min="15878" max="16129" width="9.140625" style="244"/>
    <col min="16130" max="16130" width="44.85546875" style="244" customWidth="1"/>
    <col min="16131" max="16131" width="13.85546875" style="244" bestFit="1" customWidth="1"/>
    <col min="16132" max="16132" width="14.85546875" style="244" bestFit="1" customWidth="1"/>
    <col min="16133" max="16133" width="15.140625" style="244" bestFit="1" customWidth="1"/>
    <col min="16134" max="16384" width="9.140625" style="244"/>
  </cols>
  <sheetData>
    <row r="1" spans="1:5" ht="17.25" thickBot="1" x14ac:dyDescent="0.35">
      <c r="A1" s="423" t="s">
        <v>94</v>
      </c>
      <c r="B1" s="424"/>
      <c r="C1" s="424"/>
      <c r="D1" s="424"/>
      <c r="E1" s="425"/>
    </row>
    <row r="2" spans="1:5" s="230" customFormat="1" ht="17.25" thickBot="1" x14ac:dyDescent="0.35">
      <c r="A2" s="423" t="s">
        <v>339</v>
      </c>
      <c r="B2" s="424"/>
      <c r="C2" s="424"/>
      <c r="D2" s="424"/>
      <c r="E2" s="425"/>
    </row>
    <row r="3" spans="1:5" s="230" customFormat="1" ht="17.25" thickBot="1" x14ac:dyDescent="0.35">
      <c r="A3" s="255"/>
      <c r="B3" s="256"/>
      <c r="C3" s="256"/>
      <c r="D3" s="256"/>
      <c r="E3" s="257"/>
    </row>
    <row r="4" spans="1:5" s="230" customFormat="1" ht="30.75" thickBot="1" x14ac:dyDescent="0.35">
      <c r="A4" s="214" t="s">
        <v>89</v>
      </c>
      <c r="B4" s="214" t="s">
        <v>296</v>
      </c>
      <c r="C4" s="214" t="s">
        <v>302</v>
      </c>
      <c r="D4" s="215" t="s">
        <v>90</v>
      </c>
      <c r="E4" s="215" t="s">
        <v>92</v>
      </c>
    </row>
    <row r="5" spans="1:5" s="230" customFormat="1" ht="30" x14ac:dyDescent="0.3">
      <c r="A5" s="216" t="s">
        <v>95</v>
      </c>
      <c r="B5" s="221" t="s">
        <v>299</v>
      </c>
      <c r="C5" s="218">
        <v>2</v>
      </c>
      <c r="D5" s="217">
        <v>0</v>
      </c>
      <c r="E5" s="219">
        <f>D5*C5</f>
        <v>0</v>
      </c>
    </row>
    <row r="6" spans="1:5" s="230" customFormat="1" ht="90" x14ac:dyDescent="0.3">
      <c r="A6" s="220" t="s">
        <v>96</v>
      </c>
      <c r="B6" s="221" t="s">
        <v>299</v>
      </c>
      <c r="C6" s="218">
        <v>3</v>
      </c>
      <c r="D6" s="217">
        <v>0</v>
      </c>
      <c r="E6" s="219">
        <f>D6*C6</f>
        <v>0</v>
      </c>
    </row>
    <row r="7" spans="1:5" s="230" customFormat="1" ht="45" x14ac:dyDescent="0.3">
      <c r="A7" s="220" t="s">
        <v>97</v>
      </c>
      <c r="B7" s="217" t="s">
        <v>299</v>
      </c>
      <c r="C7" s="218">
        <v>1</v>
      </c>
      <c r="D7" s="217">
        <v>0</v>
      </c>
      <c r="E7" s="219">
        <f>D7*C7</f>
        <v>0</v>
      </c>
    </row>
    <row r="8" spans="1:5" s="230" customFormat="1" ht="30" x14ac:dyDescent="0.3">
      <c r="A8" s="238" t="s">
        <v>275</v>
      </c>
      <c r="B8" s="233" t="s">
        <v>299</v>
      </c>
      <c r="C8" s="237">
        <v>1</v>
      </c>
      <c r="D8" s="217">
        <v>0</v>
      </c>
      <c r="E8" s="219">
        <f>D8*C8</f>
        <v>0</v>
      </c>
    </row>
    <row r="9" spans="1:5" s="230" customFormat="1" ht="17.25" thickBot="1" x14ac:dyDescent="0.35">
      <c r="A9" s="408" t="s">
        <v>44</v>
      </c>
      <c r="B9" s="409"/>
      <c r="C9" s="409"/>
      <c r="D9" s="420"/>
      <c r="E9" s="222">
        <f>SUM(E5:E8)*2</f>
        <v>0</v>
      </c>
    </row>
    <row r="10" spans="1:5" s="230" customFormat="1" ht="17.25" thickBot="1" x14ac:dyDescent="0.35">
      <c r="A10" s="223"/>
      <c r="B10" s="224"/>
      <c r="C10" s="224"/>
      <c r="D10" s="225" t="s">
        <v>93</v>
      </c>
      <c r="E10" s="226">
        <f>E9/'OFICIAL DE MANUTENÇÃO PREDIAL'!F16</f>
        <v>0</v>
      </c>
    </row>
  </sheetData>
  <mergeCells count="3">
    <mergeCell ref="A2:E2"/>
    <mergeCell ref="A1:E1"/>
    <mergeCell ref="A9:D9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9" orientation="portrait" r:id="rId1"/>
  <headerFooter>
    <oddHeader>&amp;L&amp;8&amp;Z, &amp;F, &amp;A</oddHeader>
    <oddFooter>&amp;C&amp;8&amp;P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E21"/>
  <sheetViews>
    <sheetView showGridLines="0" view="pageBreakPreview" topLeftCell="A10" zoomScale="90" zoomScaleNormal="100" zoomScaleSheetLayoutView="90" workbookViewId="0">
      <selection activeCell="E11" sqref="E11"/>
    </sheetView>
  </sheetViews>
  <sheetFormatPr defaultRowHeight="15" x14ac:dyDescent="0.25"/>
  <cols>
    <col min="1" max="1" width="45.140625" style="103" customWidth="1"/>
    <col min="2" max="2" width="13.85546875" style="103" bestFit="1" customWidth="1"/>
    <col min="3" max="3" width="13.85546875" style="103" customWidth="1"/>
    <col min="4" max="4" width="14.85546875" style="103" bestFit="1" customWidth="1"/>
    <col min="5" max="5" width="15.140625" style="103" bestFit="1" customWidth="1"/>
    <col min="6" max="257" width="9.140625" style="30"/>
    <col min="258" max="258" width="45.140625" style="30" customWidth="1"/>
    <col min="259" max="259" width="13.85546875" style="30" bestFit="1" customWidth="1"/>
    <col min="260" max="260" width="14.85546875" style="30" bestFit="1" customWidth="1"/>
    <col min="261" max="261" width="15.140625" style="30" bestFit="1" customWidth="1"/>
    <col min="262" max="513" width="9.140625" style="30"/>
    <col min="514" max="514" width="45.140625" style="30" customWidth="1"/>
    <col min="515" max="515" width="13.85546875" style="30" bestFit="1" customWidth="1"/>
    <col min="516" max="516" width="14.85546875" style="30" bestFit="1" customWidth="1"/>
    <col min="517" max="517" width="15.140625" style="30" bestFit="1" customWidth="1"/>
    <col min="518" max="769" width="9.140625" style="30"/>
    <col min="770" max="770" width="45.140625" style="30" customWidth="1"/>
    <col min="771" max="771" width="13.85546875" style="30" bestFit="1" customWidth="1"/>
    <col min="772" max="772" width="14.85546875" style="30" bestFit="1" customWidth="1"/>
    <col min="773" max="773" width="15.140625" style="30" bestFit="1" customWidth="1"/>
    <col min="774" max="1025" width="9.140625" style="30"/>
    <col min="1026" max="1026" width="45.140625" style="30" customWidth="1"/>
    <col min="1027" max="1027" width="13.85546875" style="30" bestFit="1" customWidth="1"/>
    <col min="1028" max="1028" width="14.85546875" style="30" bestFit="1" customWidth="1"/>
    <col min="1029" max="1029" width="15.140625" style="30" bestFit="1" customWidth="1"/>
    <col min="1030" max="1281" width="9.140625" style="30"/>
    <col min="1282" max="1282" width="45.140625" style="30" customWidth="1"/>
    <col min="1283" max="1283" width="13.85546875" style="30" bestFit="1" customWidth="1"/>
    <col min="1284" max="1284" width="14.85546875" style="30" bestFit="1" customWidth="1"/>
    <col min="1285" max="1285" width="15.140625" style="30" bestFit="1" customWidth="1"/>
    <col min="1286" max="1537" width="9.140625" style="30"/>
    <col min="1538" max="1538" width="45.140625" style="30" customWidth="1"/>
    <col min="1539" max="1539" width="13.85546875" style="30" bestFit="1" customWidth="1"/>
    <col min="1540" max="1540" width="14.85546875" style="30" bestFit="1" customWidth="1"/>
    <col min="1541" max="1541" width="15.140625" style="30" bestFit="1" customWidth="1"/>
    <col min="1542" max="1793" width="9.140625" style="30"/>
    <col min="1794" max="1794" width="45.140625" style="30" customWidth="1"/>
    <col min="1795" max="1795" width="13.85546875" style="30" bestFit="1" customWidth="1"/>
    <col min="1796" max="1796" width="14.85546875" style="30" bestFit="1" customWidth="1"/>
    <col min="1797" max="1797" width="15.140625" style="30" bestFit="1" customWidth="1"/>
    <col min="1798" max="2049" width="9.140625" style="30"/>
    <col min="2050" max="2050" width="45.140625" style="30" customWidth="1"/>
    <col min="2051" max="2051" width="13.85546875" style="30" bestFit="1" customWidth="1"/>
    <col min="2052" max="2052" width="14.85546875" style="30" bestFit="1" customWidth="1"/>
    <col min="2053" max="2053" width="15.140625" style="30" bestFit="1" customWidth="1"/>
    <col min="2054" max="2305" width="9.140625" style="30"/>
    <col min="2306" max="2306" width="45.140625" style="30" customWidth="1"/>
    <col min="2307" max="2307" width="13.85546875" style="30" bestFit="1" customWidth="1"/>
    <col min="2308" max="2308" width="14.85546875" style="30" bestFit="1" customWidth="1"/>
    <col min="2309" max="2309" width="15.140625" style="30" bestFit="1" customWidth="1"/>
    <col min="2310" max="2561" width="9.140625" style="30"/>
    <col min="2562" max="2562" width="45.140625" style="30" customWidth="1"/>
    <col min="2563" max="2563" width="13.85546875" style="30" bestFit="1" customWidth="1"/>
    <col min="2564" max="2564" width="14.85546875" style="30" bestFit="1" customWidth="1"/>
    <col min="2565" max="2565" width="15.140625" style="30" bestFit="1" customWidth="1"/>
    <col min="2566" max="2817" width="9.140625" style="30"/>
    <col min="2818" max="2818" width="45.140625" style="30" customWidth="1"/>
    <col min="2819" max="2819" width="13.85546875" style="30" bestFit="1" customWidth="1"/>
    <col min="2820" max="2820" width="14.85546875" style="30" bestFit="1" customWidth="1"/>
    <col min="2821" max="2821" width="15.140625" style="30" bestFit="1" customWidth="1"/>
    <col min="2822" max="3073" width="9.140625" style="30"/>
    <col min="3074" max="3074" width="45.140625" style="30" customWidth="1"/>
    <col min="3075" max="3075" width="13.85546875" style="30" bestFit="1" customWidth="1"/>
    <col min="3076" max="3076" width="14.85546875" style="30" bestFit="1" customWidth="1"/>
    <col min="3077" max="3077" width="15.140625" style="30" bestFit="1" customWidth="1"/>
    <col min="3078" max="3329" width="9.140625" style="30"/>
    <col min="3330" max="3330" width="45.140625" style="30" customWidth="1"/>
    <col min="3331" max="3331" width="13.85546875" style="30" bestFit="1" customWidth="1"/>
    <col min="3332" max="3332" width="14.85546875" style="30" bestFit="1" customWidth="1"/>
    <col min="3333" max="3333" width="15.140625" style="30" bestFit="1" customWidth="1"/>
    <col min="3334" max="3585" width="9.140625" style="30"/>
    <col min="3586" max="3586" width="45.140625" style="30" customWidth="1"/>
    <col min="3587" max="3587" width="13.85546875" style="30" bestFit="1" customWidth="1"/>
    <col min="3588" max="3588" width="14.85546875" style="30" bestFit="1" customWidth="1"/>
    <col min="3589" max="3589" width="15.140625" style="30" bestFit="1" customWidth="1"/>
    <col min="3590" max="3841" width="9.140625" style="30"/>
    <col min="3842" max="3842" width="45.140625" style="30" customWidth="1"/>
    <col min="3843" max="3843" width="13.85546875" style="30" bestFit="1" customWidth="1"/>
    <col min="3844" max="3844" width="14.85546875" style="30" bestFit="1" customWidth="1"/>
    <col min="3845" max="3845" width="15.140625" style="30" bestFit="1" customWidth="1"/>
    <col min="3846" max="4097" width="9.140625" style="30"/>
    <col min="4098" max="4098" width="45.140625" style="30" customWidth="1"/>
    <col min="4099" max="4099" width="13.85546875" style="30" bestFit="1" customWidth="1"/>
    <col min="4100" max="4100" width="14.85546875" style="30" bestFit="1" customWidth="1"/>
    <col min="4101" max="4101" width="15.140625" style="30" bestFit="1" customWidth="1"/>
    <col min="4102" max="4353" width="9.140625" style="30"/>
    <col min="4354" max="4354" width="45.140625" style="30" customWidth="1"/>
    <col min="4355" max="4355" width="13.85546875" style="30" bestFit="1" customWidth="1"/>
    <col min="4356" max="4356" width="14.85546875" style="30" bestFit="1" customWidth="1"/>
    <col min="4357" max="4357" width="15.140625" style="30" bestFit="1" customWidth="1"/>
    <col min="4358" max="4609" width="9.140625" style="30"/>
    <col min="4610" max="4610" width="45.140625" style="30" customWidth="1"/>
    <col min="4611" max="4611" width="13.85546875" style="30" bestFit="1" customWidth="1"/>
    <col min="4612" max="4612" width="14.85546875" style="30" bestFit="1" customWidth="1"/>
    <col min="4613" max="4613" width="15.140625" style="30" bestFit="1" customWidth="1"/>
    <col min="4614" max="4865" width="9.140625" style="30"/>
    <col min="4866" max="4866" width="45.140625" style="30" customWidth="1"/>
    <col min="4867" max="4867" width="13.85546875" style="30" bestFit="1" customWidth="1"/>
    <col min="4868" max="4868" width="14.85546875" style="30" bestFit="1" customWidth="1"/>
    <col min="4869" max="4869" width="15.140625" style="30" bestFit="1" customWidth="1"/>
    <col min="4870" max="5121" width="9.140625" style="30"/>
    <col min="5122" max="5122" width="45.140625" style="30" customWidth="1"/>
    <col min="5123" max="5123" width="13.85546875" style="30" bestFit="1" customWidth="1"/>
    <col min="5124" max="5124" width="14.85546875" style="30" bestFit="1" customWidth="1"/>
    <col min="5125" max="5125" width="15.140625" style="30" bestFit="1" customWidth="1"/>
    <col min="5126" max="5377" width="9.140625" style="30"/>
    <col min="5378" max="5378" width="45.140625" style="30" customWidth="1"/>
    <col min="5379" max="5379" width="13.85546875" style="30" bestFit="1" customWidth="1"/>
    <col min="5380" max="5380" width="14.85546875" style="30" bestFit="1" customWidth="1"/>
    <col min="5381" max="5381" width="15.140625" style="30" bestFit="1" customWidth="1"/>
    <col min="5382" max="5633" width="9.140625" style="30"/>
    <col min="5634" max="5634" width="45.140625" style="30" customWidth="1"/>
    <col min="5635" max="5635" width="13.85546875" style="30" bestFit="1" customWidth="1"/>
    <col min="5636" max="5636" width="14.85546875" style="30" bestFit="1" customWidth="1"/>
    <col min="5637" max="5637" width="15.140625" style="30" bestFit="1" customWidth="1"/>
    <col min="5638" max="5889" width="9.140625" style="30"/>
    <col min="5890" max="5890" width="45.140625" style="30" customWidth="1"/>
    <col min="5891" max="5891" width="13.85546875" style="30" bestFit="1" customWidth="1"/>
    <col min="5892" max="5892" width="14.85546875" style="30" bestFit="1" customWidth="1"/>
    <col min="5893" max="5893" width="15.140625" style="30" bestFit="1" customWidth="1"/>
    <col min="5894" max="6145" width="9.140625" style="30"/>
    <col min="6146" max="6146" width="45.140625" style="30" customWidth="1"/>
    <col min="6147" max="6147" width="13.85546875" style="30" bestFit="1" customWidth="1"/>
    <col min="6148" max="6148" width="14.85546875" style="30" bestFit="1" customWidth="1"/>
    <col min="6149" max="6149" width="15.140625" style="30" bestFit="1" customWidth="1"/>
    <col min="6150" max="6401" width="9.140625" style="30"/>
    <col min="6402" max="6402" width="45.140625" style="30" customWidth="1"/>
    <col min="6403" max="6403" width="13.85546875" style="30" bestFit="1" customWidth="1"/>
    <col min="6404" max="6404" width="14.85546875" style="30" bestFit="1" customWidth="1"/>
    <col min="6405" max="6405" width="15.140625" style="30" bestFit="1" customWidth="1"/>
    <col min="6406" max="6657" width="9.140625" style="30"/>
    <col min="6658" max="6658" width="45.140625" style="30" customWidth="1"/>
    <col min="6659" max="6659" width="13.85546875" style="30" bestFit="1" customWidth="1"/>
    <col min="6660" max="6660" width="14.85546875" style="30" bestFit="1" customWidth="1"/>
    <col min="6661" max="6661" width="15.140625" style="30" bestFit="1" customWidth="1"/>
    <col min="6662" max="6913" width="9.140625" style="30"/>
    <col min="6914" max="6914" width="45.140625" style="30" customWidth="1"/>
    <col min="6915" max="6915" width="13.85546875" style="30" bestFit="1" customWidth="1"/>
    <col min="6916" max="6916" width="14.85546875" style="30" bestFit="1" customWidth="1"/>
    <col min="6917" max="6917" width="15.140625" style="30" bestFit="1" customWidth="1"/>
    <col min="6918" max="7169" width="9.140625" style="30"/>
    <col min="7170" max="7170" width="45.140625" style="30" customWidth="1"/>
    <col min="7171" max="7171" width="13.85546875" style="30" bestFit="1" customWidth="1"/>
    <col min="7172" max="7172" width="14.85546875" style="30" bestFit="1" customWidth="1"/>
    <col min="7173" max="7173" width="15.140625" style="30" bestFit="1" customWidth="1"/>
    <col min="7174" max="7425" width="9.140625" style="30"/>
    <col min="7426" max="7426" width="45.140625" style="30" customWidth="1"/>
    <col min="7427" max="7427" width="13.85546875" style="30" bestFit="1" customWidth="1"/>
    <col min="7428" max="7428" width="14.85546875" style="30" bestFit="1" customWidth="1"/>
    <col min="7429" max="7429" width="15.140625" style="30" bestFit="1" customWidth="1"/>
    <col min="7430" max="7681" width="9.140625" style="30"/>
    <col min="7682" max="7682" width="45.140625" style="30" customWidth="1"/>
    <col min="7683" max="7683" width="13.85546875" style="30" bestFit="1" customWidth="1"/>
    <col min="7684" max="7684" width="14.85546875" style="30" bestFit="1" customWidth="1"/>
    <col min="7685" max="7685" width="15.140625" style="30" bestFit="1" customWidth="1"/>
    <col min="7686" max="7937" width="9.140625" style="30"/>
    <col min="7938" max="7938" width="45.140625" style="30" customWidth="1"/>
    <col min="7939" max="7939" width="13.85546875" style="30" bestFit="1" customWidth="1"/>
    <col min="7940" max="7940" width="14.85546875" style="30" bestFit="1" customWidth="1"/>
    <col min="7941" max="7941" width="15.140625" style="30" bestFit="1" customWidth="1"/>
    <col min="7942" max="8193" width="9.140625" style="30"/>
    <col min="8194" max="8194" width="45.140625" style="30" customWidth="1"/>
    <col min="8195" max="8195" width="13.85546875" style="30" bestFit="1" customWidth="1"/>
    <col min="8196" max="8196" width="14.85546875" style="30" bestFit="1" customWidth="1"/>
    <col min="8197" max="8197" width="15.140625" style="30" bestFit="1" customWidth="1"/>
    <col min="8198" max="8449" width="9.140625" style="30"/>
    <col min="8450" max="8450" width="45.140625" style="30" customWidth="1"/>
    <col min="8451" max="8451" width="13.85546875" style="30" bestFit="1" customWidth="1"/>
    <col min="8452" max="8452" width="14.85546875" style="30" bestFit="1" customWidth="1"/>
    <col min="8453" max="8453" width="15.140625" style="30" bestFit="1" customWidth="1"/>
    <col min="8454" max="8705" width="9.140625" style="30"/>
    <col min="8706" max="8706" width="45.140625" style="30" customWidth="1"/>
    <col min="8707" max="8707" width="13.85546875" style="30" bestFit="1" customWidth="1"/>
    <col min="8708" max="8708" width="14.85546875" style="30" bestFit="1" customWidth="1"/>
    <col min="8709" max="8709" width="15.140625" style="30" bestFit="1" customWidth="1"/>
    <col min="8710" max="8961" width="9.140625" style="30"/>
    <col min="8962" max="8962" width="45.140625" style="30" customWidth="1"/>
    <col min="8963" max="8963" width="13.85546875" style="30" bestFit="1" customWidth="1"/>
    <col min="8964" max="8964" width="14.85546875" style="30" bestFit="1" customWidth="1"/>
    <col min="8965" max="8965" width="15.140625" style="30" bestFit="1" customWidth="1"/>
    <col min="8966" max="9217" width="9.140625" style="30"/>
    <col min="9218" max="9218" width="45.140625" style="30" customWidth="1"/>
    <col min="9219" max="9219" width="13.85546875" style="30" bestFit="1" customWidth="1"/>
    <col min="9220" max="9220" width="14.85546875" style="30" bestFit="1" customWidth="1"/>
    <col min="9221" max="9221" width="15.140625" style="30" bestFit="1" customWidth="1"/>
    <col min="9222" max="9473" width="9.140625" style="30"/>
    <col min="9474" max="9474" width="45.140625" style="30" customWidth="1"/>
    <col min="9475" max="9475" width="13.85546875" style="30" bestFit="1" customWidth="1"/>
    <col min="9476" max="9476" width="14.85546875" style="30" bestFit="1" customWidth="1"/>
    <col min="9477" max="9477" width="15.140625" style="30" bestFit="1" customWidth="1"/>
    <col min="9478" max="9729" width="9.140625" style="30"/>
    <col min="9730" max="9730" width="45.140625" style="30" customWidth="1"/>
    <col min="9731" max="9731" width="13.85546875" style="30" bestFit="1" customWidth="1"/>
    <col min="9732" max="9732" width="14.85546875" style="30" bestFit="1" customWidth="1"/>
    <col min="9733" max="9733" width="15.140625" style="30" bestFit="1" customWidth="1"/>
    <col min="9734" max="9985" width="9.140625" style="30"/>
    <col min="9986" max="9986" width="45.140625" style="30" customWidth="1"/>
    <col min="9987" max="9987" width="13.85546875" style="30" bestFit="1" customWidth="1"/>
    <col min="9988" max="9988" width="14.85546875" style="30" bestFit="1" customWidth="1"/>
    <col min="9989" max="9989" width="15.140625" style="30" bestFit="1" customWidth="1"/>
    <col min="9990" max="10241" width="9.140625" style="30"/>
    <col min="10242" max="10242" width="45.140625" style="30" customWidth="1"/>
    <col min="10243" max="10243" width="13.85546875" style="30" bestFit="1" customWidth="1"/>
    <col min="10244" max="10244" width="14.85546875" style="30" bestFit="1" customWidth="1"/>
    <col min="10245" max="10245" width="15.140625" style="30" bestFit="1" customWidth="1"/>
    <col min="10246" max="10497" width="9.140625" style="30"/>
    <col min="10498" max="10498" width="45.140625" style="30" customWidth="1"/>
    <col min="10499" max="10499" width="13.85546875" style="30" bestFit="1" customWidth="1"/>
    <col min="10500" max="10500" width="14.85546875" style="30" bestFit="1" customWidth="1"/>
    <col min="10501" max="10501" width="15.140625" style="30" bestFit="1" customWidth="1"/>
    <col min="10502" max="10753" width="9.140625" style="30"/>
    <col min="10754" max="10754" width="45.140625" style="30" customWidth="1"/>
    <col min="10755" max="10755" width="13.85546875" style="30" bestFit="1" customWidth="1"/>
    <col min="10756" max="10756" width="14.85546875" style="30" bestFit="1" customWidth="1"/>
    <col min="10757" max="10757" width="15.140625" style="30" bestFit="1" customWidth="1"/>
    <col min="10758" max="11009" width="9.140625" style="30"/>
    <col min="11010" max="11010" width="45.140625" style="30" customWidth="1"/>
    <col min="11011" max="11011" width="13.85546875" style="30" bestFit="1" customWidth="1"/>
    <col min="11012" max="11012" width="14.85546875" style="30" bestFit="1" customWidth="1"/>
    <col min="11013" max="11013" width="15.140625" style="30" bestFit="1" customWidth="1"/>
    <col min="11014" max="11265" width="9.140625" style="30"/>
    <col min="11266" max="11266" width="45.140625" style="30" customWidth="1"/>
    <col min="11267" max="11267" width="13.85546875" style="30" bestFit="1" customWidth="1"/>
    <col min="11268" max="11268" width="14.85546875" style="30" bestFit="1" customWidth="1"/>
    <col min="11269" max="11269" width="15.140625" style="30" bestFit="1" customWidth="1"/>
    <col min="11270" max="11521" width="9.140625" style="30"/>
    <col min="11522" max="11522" width="45.140625" style="30" customWidth="1"/>
    <col min="11523" max="11523" width="13.85546875" style="30" bestFit="1" customWidth="1"/>
    <col min="11524" max="11524" width="14.85546875" style="30" bestFit="1" customWidth="1"/>
    <col min="11525" max="11525" width="15.140625" style="30" bestFit="1" customWidth="1"/>
    <col min="11526" max="11777" width="9.140625" style="30"/>
    <col min="11778" max="11778" width="45.140625" style="30" customWidth="1"/>
    <col min="11779" max="11779" width="13.85546875" style="30" bestFit="1" customWidth="1"/>
    <col min="11780" max="11780" width="14.85546875" style="30" bestFit="1" customWidth="1"/>
    <col min="11781" max="11781" width="15.140625" style="30" bestFit="1" customWidth="1"/>
    <col min="11782" max="12033" width="9.140625" style="30"/>
    <col min="12034" max="12034" width="45.140625" style="30" customWidth="1"/>
    <col min="12035" max="12035" width="13.85546875" style="30" bestFit="1" customWidth="1"/>
    <col min="12036" max="12036" width="14.85546875" style="30" bestFit="1" customWidth="1"/>
    <col min="12037" max="12037" width="15.140625" style="30" bestFit="1" customWidth="1"/>
    <col min="12038" max="12289" width="9.140625" style="30"/>
    <col min="12290" max="12290" width="45.140625" style="30" customWidth="1"/>
    <col min="12291" max="12291" width="13.85546875" style="30" bestFit="1" customWidth="1"/>
    <col min="12292" max="12292" width="14.85546875" style="30" bestFit="1" customWidth="1"/>
    <col min="12293" max="12293" width="15.140625" style="30" bestFit="1" customWidth="1"/>
    <col min="12294" max="12545" width="9.140625" style="30"/>
    <col min="12546" max="12546" width="45.140625" style="30" customWidth="1"/>
    <col min="12547" max="12547" width="13.85546875" style="30" bestFit="1" customWidth="1"/>
    <col min="12548" max="12548" width="14.85546875" style="30" bestFit="1" customWidth="1"/>
    <col min="12549" max="12549" width="15.140625" style="30" bestFit="1" customWidth="1"/>
    <col min="12550" max="12801" width="9.140625" style="30"/>
    <col min="12802" max="12802" width="45.140625" style="30" customWidth="1"/>
    <col min="12803" max="12803" width="13.85546875" style="30" bestFit="1" customWidth="1"/>
    <col min="12804" max="12804" width="14.85546875" style="30" bestFit="1" customWidth="1"/>
    <col min="12805" max="12805" width="15.140625" style="30" bestFit="1" customWidth="1"/>
    <col min="12806" max="13057" width="9.140625" style="30"/>
    <col min="13058" max="13058" width="45.140625" style="30" customWidth="1"/>
    <col min="13059" max="13059" width="13.85546875" style="30" bestFit="1" customWidth="1"/>
    <col min="13060" max="13060" width="14.85546875" style="30" bestFit="1" customWidth="1"/>
    <col min="13061" max="13061" width="15.140625" style="30" bestFit="1" customWidth="1"/>
    <col min="13062" max="13313" width="9.140625" style="30"/>
    <col min="13314" max="13314" width="45.140625" style="30" customWidth="1"/>
    <col min="13315" max="13315" width="13.85546875" style="30" bestFit="1" customWidth="1"/>
    <col min="13316" max="13316" width="14.85546875" style="30" bestFit="1" customWidth="1"/>
    <col min="13317" max="13317" width="15.140625" style="30" bestFit="1" customWidth="1"/>
    <col min="13318" max="13569" width="9.140625" style="30"/>
    <col min="13570" max="13570" width="45.140625" style="30" customWidth="1"/>
    <col min="13571" max="13571" width="13.85546875" style="30" bestFit="1" customWidth="1"/>
    <col min="13572" max="13572" width="14.85546875" style="30" bestFit="1" customWidth="1"/>
    <col min="13573" max="13573" width="15.140625" style="30" bestFit="1" customWidth="1"/>
    <col min="13574" max="13825" width="9.140625" style="30"/>
    <col min="13826" max="13826" width="45.140625" style="30" customWidth="1"/>
    <col min="13827" max="13827" width="13.85546875" style="30" bestFit="1" customWidth="1"/>
    <col min="13828" max="13828" width="14.85546875" style="30" bestFit="1" customWidth="1"/>
    <col min="13829" max="13829" width="15.140625" style="30" bestFit="1" customWidth="1"/>
    <col min="13830" max="14081" width="9.140625" style="30"/>
    <col min="14082" max="14082" width="45.140625" style="30" customWidth="1"/>
    <col min="14083" max="14083" width="13.85546875" style="30" bestFit="1" customWidth="1"/>
    <col min="14084" max="14084" width="14.85546875" style="30" bestFit="1" customWidth="1"/>
    <col min="14085" max="14085" width="15.140625" style="30" bestFit="1" customWidth="1"/>
    <col min="14086" max="14337" width="9.140625" style="30"/>
    <col min="14338" max="14338" width="45.140625" style="30" customWidth="1"/>
    <col min="14339" max="14339" width="13.85546875" style="30" bestFit="1" customWidth="1"/>
    <col min="14340" max="14340" width="14.85546875" style="30" bestFit="1" customWidth="1"/>
    <col min="14341" max="14341" width="15.140625" style="30" bestFit="1" customWidth="1"/>
    <col min="14342" max="14593" width="9.140625" style="30"/>
    <col min="14594" max="14594" width="45.140625" style="30" customWidth="1"/>
    <col min="14595" max="14595" width="13.85546875" style="30" bestFit="1" customWidth="1"/>
    <col min="14596" max="14596" width="14.85546875" style="30" bestFit="1" customWidth="1"/>
    <col min="14597" max="14597" width="15.140625" style="30" bestFit="1" customWidth="1"/>
    <col min="14598" max="14849" width="9.140625" style="30"/>
    <col min="14850" max="14850" width="45.140625" style="30" customWidth="1"/>
    <col min="14851" max="14851" width="13.85546875" style="30" bestFit="1" customWidth="1"/>
    <col min="14852" max="14852" width="14.85546875" style="30" bestFit="1" customWidth="1"/>
    <col min="14853" max="14853" width="15.140625" style="30" bestFit="1" customWidth="1"/>
    <col min="14854" max="15105" width="9.140625" style="30"/>
    <col min="15106" max="15106" width="45.140625" style="30" customWidth="1"/>
    <col min="15107" max="15107" width="13.85546875" style="30" bestFit="1" customWidth="1"/>
    <col min="15108" max="15108" width="14.85546875" style="30" bestFit="1" customWidth="1"/>
    <col min="15109" max="15109" width="15.140625" style="30" bestFit="1" customWidth="1"/>
    <col min="15110" max="15361" width="9.140625" style="30"/>
    <col min="15362" max="15362" width="45.140625" style="30" customWidth="1"/>
    <col min="15363" max="15363" width="13.85546875" style="30" bestFit="1" customWidth="1"/>
    <col min="15364" max="15364" width="14.85546875" style="30" bestFit="1" customWidth="1"/>
    <col min="15365" max="15365" width="15.140625" style="30" bestFit="1" customWidth="1"/>
    <col min="15366" max="15617" width="9.140625" style="30"/>
    <col min="15618" max="15618" width="45.140625" style="30" customWidth="1"/>
    <col min="15619" max="15619" width="13.85546875" style="30" bestFit="1" customWidth="1"/>
    <col min="15620" max="15620" width="14.85546875" style="30" bestFit="1" customWidth="1"/>
    <col min="15621" max="15621" width="15.140625" style="30" bestFit="1" customWidth="1"/>
    <col min="15622" max="15873" width="9.140625" style="30"/>
    <col min="15874" max="15874" width="45.140625" style="30" customWidth="1"/>
    <col min="15875" max="15875" width="13.85546875" style="30" bestFit="1" customWidth="1"/>
    <col min="15876" max="15876" width="14.85546875" style="30" bestFit="1" customWidth="1"/>
    <col min="15877" max="15877" width="15.140625" style="30" bestFit="1" customWidth="1"/>
    <col min="15878" max="16129" width="9.140625" style="30"/>
    <col min="16130" max="16130" width="45.140625" style="30" customWidth="1"/>
    <col min="16131" max="16131" width="13.85546875" style="30" bestFit="1" customWidth="1"/>
    <col min="16132" max="16132" width="14.85546875" style="30" bestFit="1" customWidth="1"/>
    <col min="16133" max="16133" width="15.140625" style="30" bestFit="1" customWidth="1"/>
    <col min="16134" max="16384" width="9.140625" style="30"/>
  </cols>
  <sheetData>
    <row r="1" spans="1:5" ht="15.75" thickBot="1" x14ac:dyDescent="0.3">
      <c r="A1" s="433" t="s">
        <v>94</v>
      </c>
      <c r="B1" s="434"/>
      <c r="C1" s="434"/>
      <c r="D1" s="434"/>
      <c r="E1" s="435"/>
    </row>
    <row r="2" spans="1:5" s="29" customFormat="1" ht="15.75" thickBot="1" x14ac:dyDescent="0.3">
      <c r="A2" s="433" t="s">
        <v>340</v>
      </c>
      <c r="B2" s="434"/>
      <c r="C2" s="434"/>
      <c r="D2" s="434"/>
      <c r="E2" s="435"/>
    </row>
    <row r="3" spans="1:5" s="29" customFormat="1" ht="15.75" thickBot="1" x14ac:dyDescent="0.3">
      <c r="A3" s="101"/>
      <c r="B3" s="102"/>
      <c r="C3" s="102"/>
      <c r="D3" s="102"/>
      <c r="E3" s="102"/>
    </row>
    <row r="4" spans="1:5" s="29" customFormat="1" ht="30.75" thickBot="1" x14ac:dyDescent="0.3">
      <c r="A4" s="214" t="s">
        <v>89</v>
      </c>
      <c r="B4" s="214" t="s">
        <v>90</v>
      </c>
      <c r="C4" s="214" t="s">
        <v>91</v>
      </c>
      <c r="D4" s="214" t="s">
        <v>90</v>
      </c>
      <c r="E4" s="214" t="s">
        <v>92</v>
      </c>
    </row>
    <row r="5" spans="1:5" s="29" customFormat="1" ht="75" x14ac:dyDescent="0.25">
      <c r="A5" s="216" t="s">
        <v>98</v>
      </c>
      <c r="B5" s="261" t="s">
        <v>299</v>
      </c>
      <c r="C5" s="262">
        <v>1</v>
      </c>
      <c r="D5" s="261">
        <v>0</v>
      </c>
      <c r="E5" s="263">
        <f t="shared" ref="E5:E19" si="0">D5*C5</f>
        <v>0</v>
      </c>
    </row>
    <row r="6" spans="1:5" s="29" customFormat="1" x14ac:dyDescent="0.25">
      <c r="A6" s="216" t="s">
        <v>99</v>
      </c>
      <c r="B6" s="261" t="s">
        <v>299</v>
      </c>
      <c r="C6" s="262">
        <v>1</v>
      </c>
      <c r="D6" s="261">
        <v>0</v>
      </c>
      <c r="E6" s="263">
        <f t="shared" si="0"/>
        <v>0</v>
      </c>
    </row>
    <row r="7" spans="1:5" s="29" customFormat="1" ht="30" x14ac:dyDescent="0.25">
      <c r="A7" s="216" t="s">
        <v>100</v>
      </c>
      <c r="B7" s="261" t="s">
        <v>299</v>
      </c>
      <c r="C7" s="262">
        <v>1</v>
      </c>
      <c r="D7" s="261">
        <v>0</v>
      </c>
      <c r="E7" s="263">
        <f t="shared" si="0"/>
        <v>0</v>
      </c>
    </row>
    <row r="8" spans="1:5" s="29" customFormat="1" x14ac:dyDescent="0.25">
      <c r="A8" s="216" t="s">
        <v>101</v>
      </c>
      <c r="B8" s="261" t="s">
        <v>299</v>
      </c>
      <c r="C8" s="262"/>
      <c r="D8" s="261">
        <v>0</v>
      </c>
      <c r="E8" s="263">
        <f t="shared" si="0"/>
        <v>0</v>
      </c>
    </row>
    <row r="9" spans="1:5" s="29" customFormat="1" x14ac:dyDescent="0.25">
      <c r="A9" s="216" t="s">
        <v>102</v>
      </c>
      <c r="B9" s="261" t="s">
        <v>299</v>
      </c>
      <c r="C9" s="262">
        <v>1</v>
      </c>
      <c r="D9" s="261">
        <v>0</v>
      </c>
      <c r="E9" s="263">
        <f t="shared" si="0"/>
        <v>0</v>
      </c>
    </row>
    <row r="10" spans="1:5" s="29" customFormat="1" ht="45" x14ac:dyDescent="0.25">
      <c r="A10" s="216" t="s">
        <v>103</v>
      </c>
      <c r="B10" s="261" t="s">
        <v>299</v>
      </c>
      <c r="C10" s="262">
        <v>1</v>
      </c>
      <c r="D10" s="261">
        <v>0</v>
      </c>
      <c r="E10" s="263">
        <f t="shared" si="0"/>
        <v>0</v>
      </c>
    </row>
    <row r="11" spans="1:5" s="29" customFormat="1" ht="30" x14ac:dyDescent="0.25">
      <c r="A11" s="216" t="s">
        <v>354</v>
      </c>
      <c r="B11" s="261" t="s">
        <v>299</v>
      </c>
      <c r="C11" s="262">
        <v>5</v>
      </c>
      <c r="D11" s="261">
        <v>0</v>
      </c>
      <c r="E11" s="263">
        <f t="shared" si="0"/>
        <v>0</v>
      </c>
    </row>
    <row r="12" spans="1:5" s="29" customFormat="1" x14ac:dyDescent="0.25">
      <c r="A12" s="216" t="s">
        <v>104</v>
      </c>
      <c r="B12" s="261" t="s">
        <v>299</v>
      </c>
      <c r="C12" s="262">
        <v>1</v>
      </c>
      <c r="D12" s="261">
        <v>0</v>
      </c>
      <c r="E12" s="263">
        <f t="shared" si="0"/>
        <v>0</v>
      </c>
    </row>
    <row r="13" spans="1:5" s="29" customFormat="1" ht="45" x14ac:dyDescent="0.25">
      <c r="A13" s="216" t="s">
        <v>105</v>
      </c>
      <c r="B13" s="261" t="s">
        <v>299</v>
      </c>
      <c r="C13" s="262">
        <v>1</v>
      </c>
      <c r="D13" s="261">
        <v>0</v>
      </c>
      <c r="E13" s="263">
        <f t="shared" si="0"/>
        <v>0</v>
      </c>
    </row>
    <row r="14" spans="1:5" s="29" customFormat="1" x14ac:dyDescent="0.25">
      <c r="A14" s="216" t="s">
        <v>106</v>
      </c>
      <c r="B14" s="261" t="s">
        <v>299</v>
      </c>
      <c r="C14" s="262">
        <v>1</v>
      </c>
      <c r="D14" s="261">
        <v>0</v>
      </c>
      <c r="E14" s="263">
        <f t="shared" si="0"/>
        <v>0</v>
      </c>
    </row>
    <row r="15" spans="1:5" s="29" customFormat="1" ht="30" x14ac:dyDescent="0.25">
      <c r="A15" s="216" t="s">
        <v>107</v>
      </c>
      <c r="B15" s="261" t="s">
        <v>299</v>
      </c>
      <c r="C15" s="262">
        <v>1</v>
      </c>
      <c r="D15" s="261">
        <v>0</v>
      </c>
      <c r="E15" s="263">
        <f t="shared" si="0"/>
        <v>0</v>
      </c>
    </row>
    <row r="16" spans="1:5" s="29" customFormat="1" ht="75" x14ac:dyDescent="0.25">
      <c r="A16" s="216" t="s">
        <v>108</v>
      </c>
      <c r="B16" s="261" t="s">
        <v>299</v>
      </c>
      <c r="C16" s="262">
        <v>1</v>
      </c>
      <c r="D16" s="261">
        <v>0</v>
      </c>
      <c r="E16" s="263">
        <f t="shared" si="0"/>
        <v>0</v>
      </c>
    </row>
    <row r="17" spans="1:5" s="29" customFormat="1" ht="45" x14ac:dyDescent="0.25">
      <c r="A17" s="238" t="s">
        <v>109</v>
      </c>
      <c r="B17" s="261" t="s">
        <v>299</v>
      </c>
      <c r="C17" s="264">
        <v>1</v>
      </c>
      <c r="D17" s="261">
        <v>0</v>
      </c>
      <c r="E17" s="263">
        <f t="shared" si="0"/>
        <v>0</v>
      </c>
    </row>
    <row r="18" spans="1:5" s="29" customFormat="1" x14ac:dyDescent="0.25">
      <c r="A18" s="238" t="s">
        <v>276</v>
      </c>
      <c r="B18" s="261" t="s">
        <v>299</v>
      </c>
      <c r="C18" s="264">
        <v>1</v>
      </c>
      <c r="D18" s="261">
        <v>0</v>
      </c>
      <c r="E18" s="263">
        <f t="shared" si="0"/>
        <v>0</v>
      </c>
    </row>
    <row r="19" spans="1:5" s="29" customFormat="1" ht="30" x14ac:dyDescent="0.25">
      <c r="A19" s="238" t="s">
        <v>277</v>
      </c>
      <c r="B19" s="261" t="s">
        <v>299</v>
      </c>
      <c r="C19" s="264">
        <v>1</v>
      </c>
      <c r="D19" s="261">
        <v>0</v>
      </c>
      <c r="E19" s="263">
        <f t="shared" si="0"/>
        <v>0</v>
      </c>
    </row>
    <row r="20" spans="1:5" s="29" customFormat="1" x14ac:dyDescent="0.25">
      <c r="A20" s="436" t="s">
        <v>44</v>
      </c>
      <c r="B20" s="437"/>
      <c r="C20" s="437"/>
      <c r="D20" s="438"/>
      <c r="E20" s="265">
        <f>SUM(E5:E19)*2</f>
        <v>0</v>
      </c>
    </row>
    <row r="21" spans="1:5" s="29" customFormat="1" ht="15.75" thickBot="1" x14ac:dyDescent="0.3">
      <c r="A21" s="223"/>
      <c r="B21" s="223"/>
      <c r="C21" s="223"/>
      <c r="D21" s="259" t="s">
        <v>93</v>
      </c>
      <c r="E21" s="266">
        <f>E20/'OFICIAL DE MANUTENÇÃO PREDIAL'!F16</f>
        <v>0</v>
      </c>
    </row>
  </sheetData>
  <mergeCells count="3">
    <mergeCell ref="A2:E2"/>
    <mergeCell ref="A1:E1"/>
    <mergeCell ref="A20:D20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9" orientation="portrait" r:id="rId1"/>
  <headerFooter>
    <oddHeader>&amp;L&amp;8&amp;Z, &amp;F, &amp;A</oddHeader>
    <oddFooter>&amp;C&amp;8&amp;P de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F38"/>
  <sheetViews>
    <sheetView showGridLines="0"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39.140625" style="103" customWidth="1"/>
    <col min="2" max="2" width="14" style="103" bestFit="1" customWidth="1"/>
    <col min="3" max="3" width="14" style="103" customWidth="1"/>
    <col min="4" max="4" width="12.7109375" style="103" bestFit="1" customWidth="1"/>
    <col min="5" max="5" width="17.7109375" style="103" bestFit="1" customWidth="1"/>
    <col min="6" max="257" width="9.140625" style="30"/>
    <col min="258" max="258" width="39.140625" style="30" customWidth="1"/>
    <col min="259" max="259" width="13.85546875" style="30" bestFit="1" customWidth="1"/>
    <col min="260" max="260" width="12.7109375" style="30" bestFit="1" customWidth="1"/>
    <col min="261" max="261" width="15.28515625" style="30" bestFit="1" customWidth="1"/>
    <col min="262" max="513" width="9.140625" style="30"/>
    <col min="514" max="514" width="39.140625" style="30" customWidth="1"/>
    <col min="515" max="515" width="13.85546875" style="30" bestFit="1" customWidth="1"/>
    <col min="516" max="516" width="12.7109375" style="30" bestFit="1" customWidth="1"/>
    <col min="517" max="517" width="15.28515625" style="30" bestFit="1" customWidth="1"/>
    <col min="518" max="769" width="9.140625" style="30"/>
    <col min="770" max="770" width="39.140625" style="30" customWidth="1"/>
    <col min="771" max="771" width="13.85546875" style="30" bestFit="1" customWidth="1"/>
    <col min="772" max="772" width="12.7109375" style="30" bestFit="1" customWidth="1"/>
    <col min="773" max="773" width="15.28515625" style="30" bestFit="1" customWidth="1"/>
    <col min="774" max="1025" width="9.140625" style="30"/>
    <col min="1026" max="1026" width="39.140625" style="30" customWidth="1"/>
    <col min="1027" max="1027" width="13.85546875" style="30" bestFit="1" customWidth="1"/>
    <col min="1028" max="1028" width="12.7109375" style="30" bestFit="1" customWidth="1"/>
    <col min="1029" max="1029" width="15.28515625" style="30" bestFit="1" customWidth="1"/>
    <col min="1030" max="1281" width="9.140625" style="30"/>
    <col min="1282" max="1282" width="39.140625" style="30" customWidth="1"/>
    <col min="1283" max="1283" width="13.85546875" style="30" bestFit="1" customWidth="1"/>
    <col min="1284" max="1284" width="12.7109375" style="30" bestFit="1" customWidth="1"/>
    <col min="1285" max="1285" width="15.28515625" style="30" bestFit="1" customWidth="1"/>
    <col min="1286" max="1537" width="9.140625" style="30"/>
    <col min="1538" max="1538" width="39.140625" style="30" customWidth="1"/>
    <col min="1539" max="1539" width="13.85546875" style="30" bestFit="1" customWidth="1"/>
    <col min="1540" max="1540" width="12.7109375" style="30" bestFit="1" customWidth="1"/>
    <col min="1541" max="1541" width="15.28515625" style="30" bestFit="1" customWidth="1"/>
    <col min="1542" max="1793" width="9.140625" style="30"/>
    <col min="1794" max="1794" width="39.140625" style="30" customWidth="1"/>
    <col min="1795" max="1795" width="13.85546875" style="30" bestFit="1" customWidth="1"/>
    <col min="1796" max="1796" width="12.7109375" style="30" bestFit="1" customWidth="1"/>
    <col min="1797" max="1797" width="15.28515625" style="30" bestFit="1" customWidth="1"/>
    <col min="1798" max="2049" width="9.140625" style="30"/>
    <col min="2050" max="2050" width="39.140625" style="30" customWidth="1"/>
    <col min="2051" max="2051" width="13.85546875" style="30" bestFit="1" customWidth="1"/>
    <col min="2052" max="2052" width="12.7109375" style="30" bestFit="1" customWidth="1"/>
    <col min="2053" max="2053" width="15.28515625" style="30" bestFit="1" customWidth="1"/>
    <col min="2054" max="2305" width="9.140625" style="30"/>
    <col min="2306" max="2306" width="39.140625" style="30" customWidth="1"/>
    <col min="2307" max="2307" width="13.85546875" style="30" bestFit="1" customWidth="1"/>
    <col min="2308" max="2308" width="12.7109375" style="30" bestFit="1" customWidth="1"/>
    <col min="2309" max="2309" width="15.28515625" style="30" bestFit="1" customWidth="1"/>
    <col min="2310" max="2561" width="9.140625" style="30"/>
    <col min="2562" max="2562" width="39.140625" style="30" customWidth="1"/>
    <col min="2563" max="2563" width="13.85546875" style="30" bestFit="1" customWidth="1"/>
    <col min="2564" max="2564" width="12.7109375" style="30" bestFit="1" customWidth="1"/>
    <col min="2565" max="2565" width="15.28515625" style="30" bestFit="1" customWidth="1"/>
    <col min="2566" max="2817" width="9.140625" style="30"/>
    <col min="2818" max="2818" width="39.140625" style="30" customWidth="1"/>
    <col min="2819" max="2819" width="13.85546875" style="30" bestFit="1" customWidth="1"/>
    <col min="2820" max="2820" width="12.7109375" style="30" bestFit="1" customWidth="1"/>
    <col min="2821" max="2821" width="15.28515625" style="30" bestFit="1" customWidth="1"/>
    <col min="2822" max="3073" width="9.140625" style="30"/>
    <col min="3074" max="3074" width="39.140625" style="30" customWidth="1"/>
    <col min="3075" max="3075" width="13.85546875" style="30" bestFit="1" customWidth="1"/>
    <col min="3076" max="3076" width="12.7109375" style="30" bestFit="1" customWidth="1"/>
    <col min="3077" max="3077" width="15.28515625" style="30" bestFit="1" customWidth="1"/>
    <col min="3078" max="3329" width="9.140625" style="30"/>
    <col min="3330" max="3330" width="39.140625" style="30" customWidth="1"/>
    <col min="3331" max="3331" width="13.85546875" style="30" bestFit="1" customWidth="1"/>
    <col min="3332" max="3332" width="12.7109375" style="30" bestFit="1" customWidth="1"/>
    <col min="3333" max="3333" width="15.28515625" style="30" bestFit="1" customWidth="1"/>
    <col min="3334" max="3585" width="9.140625" style="30"/>
    <col min="3586" max="3586" width="39.140625" style="30" customWidth="1"/>
    <col min="3587" max="3587" width="13.85546875" style="30" bestFit="1" customWidth="1"/>
    <col min="3588" max="3588" width="12.7109375" style="30" bestFit="1" customWidth="1"/>
    <col min="3589" max="3589" width="15.28515625" style="30" bestFit="1" customWidth="1"/>
    <col min="3590" max="3841" width="9.140625" style="30"/>
    <col min="3842" max="3842" width="39.140625" style="30" customWidth="1"/>
    <col min="3843" max="3843" width="13.85546875" style="30" bestFit="1" customWidth="1"/>
    <col min="3844" max="3844" width="12.7109375" style="30" bestFit="1" customWidth="1"/>
    <col min="3845" max="3845" width="15.28515625" style="30" bestFit="1" customWidth="1"/>
    <col min="3846" max="4097" width="9.140625" style="30"/>
    <col min="4098" max="4098" width="39.140625" style="30" customWidth="1"/>
    <col min="4099" max="4099" width="13.85546875" style="30" bestFit="1" customWidth="1"/>
    <col min="4100" max="4100" width="12.7109375" style="30" bestFit="1" customWidth="1"/>
    <col min="4101" max="4101" width="15.28515625" style="30" bestFit="1" customWidth="1"/>
    <col min="4102" max="4353" width="9.140625" style="30"/>
    <col min="4354" max="4354" width="39.140625" style="30" customWidth="1"/>
    <col min="4355" max="4355" width="13.85546875" style="30" bestFit="1" customWidth="1"/>
    <col min="4356" max="4356" width="12.7109375" style="30" bestFit="1" customWidth="1"/>
    <col min="4357" max="4357" width="15.28515625" style="30" bestFit="1" customWidth="1"/>
    <col min="4358" max="4609" width="9.140625" style="30"/>
    <col min="4610" max="4610" width="39.140625" style="30" customWidth="1"/>
    <col min="4611" max="4611" width="13.85546875" style="30" bestFit="1" customWidth="1"/>
    <col min="4612" max="4612" width="12.7109375" style="30" bestFit="1" customWidth="1"/>
    <col min="4613" max="4613" width="15.28515625" style="30" bestFit="1" customWidth="1"/>
    <col min="4614" max="4865" width="9.140625" style="30"/>
    <col min="4866" max="4866" width="39.140625" style="30" customWidth="1"/>
    <col min="4867" max="4867" width="13.85546875" style="30" bestFit="1" customWidth="1"/>
    <col min="4868" max="4868" width="12.7109375" style="30" bestFit="1" customWidth="1"/>
    <col min="4869" max="4869" width="15.28515625" style="30" bestFit="1" customWidth="1"/>
    <col min="4870" max="5121" width="9.140625" style="30"/>
    <col min="5122" max="5122" width="39.140625" style="30" customWidth="1"/>
    <col min="5123" max="5123" width="13.85546875" style="30" bestFit="1" customWidth="1"/>
    <col min="5124" max="5124" width="12.7109375" style="30" bestFit="1" customWidth="1"/>
    <col min="5125" max="5125" width="15.28515625" style="30" bestFit="1" customWidth="1"/>
    <col min="5126" max="5377" width="9.140625" style="30"/>
    <col min="5378" max="5378" width="39.140625" style="30" customWidth="1"/>
    <col min="5379" max="5379" width="13.85546875" style="30" bestFit="1" customWidth="1"/>
    <col min="5380" max="5380" width="12.7109375" style="30" bestFit="1" customWidth="1"/>
    <col min="5381" max="5381" width="15.28515625" style="30" bestFit="1" customWidth="1"/>
    <col min="5382" max="5633" width="9.140625" style="30"/>
    <col min="5634" max="5634" width="39.140625" style="30" customWidth="1"/>
    <col min="5635" max="5635" width="13.85546875" style="30" bestFit="1" customWidth="1"/>
    <col min="5636" max="5636" width="12.7109375" style="30" bestFit="1" customWidth="1"/>
    <col min="5637" max="5637" width="15.28515625" style="30" bestFit="1" customWidth="1"/>
    <col min="5638" max="5889" width="9.140625" style="30"/>
    <col min="5890" max="5890" width="39.140625" style="30" customWidth="1"/>
    <col min="5891" max="5891" width="13.85546875" style="30" bestFit="1" customWidth="1"/>
    <col min="5892" max="5892" width="12.7109375" style="30" bestFit="1" customWidth="1"/>
    <col min="5893" max="5893" width="15.28515625" style="30" bestFit="1" customWidth="1"/>
    <col min="5894" max="6145" width="9.140625" style="30"/>
    <col min="6146" max="6146" width="39.140625" style="30" customWidth="1"/>
    <col min="6147" max="6147" width="13.85546875" style="30" bestFit="1" customWidth="1"/>
    <col min="6148" max="6148" width="12.7109375" style="30" bestFit="1" customWidth="1"/>
    <col min="6149" max="6149" width="15.28515625" style="30" bestFit="1" customWidth="1"/>
    <col min="6150" max="6401" width="9.140625" style="30"/>
    <col min="6402" max="6402" width="39.140625" style="30" customWidth="1"/>
    <col min="6403" max="6403" width="13.85546875" style="30" bestFit="1" customWidth="1"/>
    <col min="6404" max="6404" width="12.7109375" style="30" bestFit="1" customWidth="1"/>
    <col min="6405" max="6405" width="15.28515625" style="30" bestFit="1" customWidth="1"/>
    <col min="6406" max="6657" width="9.140625" style="30"/>
    <col min="6658" max="6658" width="39.140625" style="30" customWidth="1"/>
    <col min="6659" max="6659" width="13.85546875" style="30" bestFit="1" customWidth="1"/>
    <col min="6660" max="6660" width="12.7109375" style="30" bestFit="1" customWidth="1"/>
    <col min="6661" max="6661" width="15.28515625" style="30" bestFit="1" customWidth="1"/>
    <col min="6662" max="6913" width="9.140625" style="30"/>
    <col min="6914" max="6914" width="39.140625" style="30" customWidth="1"/>
    <col min="6915" max="6915" width="13.85546875" style="30" bestFit="1" customWidth="1"/>
    <col min="6916" max="6916" width="12.7109375" style="30" bestFit="1" customWidth="1"/>
    <col min="6917" max="6917" width="15.28515625" style="30" bestFit="1" customWidth="1"/>
    <col min="6918" max="7169" width="9.140625" style="30"/>
    <col min="7170" max="7170" width="39.140625" style="30" customWidth="1"/>
    <col min="7171" max="7171" width="13.85546875" style="30" bestFit="1" customWidth="1"/>
    <col min="7172" max="7172" width="12.7109375" style="30" bestFit="1" customWidth="1"/>
    <col min="7173" max="7173" width="15.28515625" style="30" bestFit="1" customWidth="1"/>
    <col min="7174" max="7425" width="9.140625" style="30"/>
    <col min="7426" max="7426" width="39.140625" style="30" customWidth="1"/>
    <col min="7427" max="7427" width="13.85546875" style="30" bestFit="1" customWidth="1"/>
    <col min="7428" max="7428" width="12.7109375" style="30" bestFit="1" customWidth="1"/>
    <col min="7429" max="7429" width="15.28515625" style="30" bestFit="1" customWidth="1"/>
    <col min="7430" max="7681" width="9.140625" style="30"/>
    <col min="7682" max="7682" width="39.140625" style="30" customWidth="1"/>
    <col min="7683" max="7683" width="13.85546875" style="30" bestFit="1" customWidth="1"/>
    <col min="7684" max="7684" width="12.7109375" style="30" bestFit="1" customWidth="1"/>
    <col min="7685" max="7685" width="15.28515625" style="30" bestFit="1" customWidth="1"/>
    <col min="7686" max="7937" width="9.140625" style="30"/>
    <col min="7938" max="7938" width="39.140625" style="30" customWidth="1"/>
    <col min="7939" max="7939" width="13.85546875" style="30" bestFit="1" customWidth="1"/>
    <col min="7940" max="7940" width="12.7109375" style="30" bestFit="1" customWidth="1"/>
    <col min="7941" max="7941" width="15.28515625" style="30" bestFit="1" customWidth="1"/>
    <col min="7942" max="8193" width="9.140625" style="30"/>
    <col min="8194" max="8194" width="39.140625" style="30" customWidth="1"/>
    <col min="8195" max="8195" width="13.85546875" style="30" bestFit="1" customWidth="1"/>
    <col min="8196" max="8196" width="12.7109375" style="30" bestFit="1" customWidth="1"/>
    <col min="8197" max="8197" width="15.28515625" style="30" bestFit="1" customWidth="1"/>
    <col min="8198" max="8449" width="9.140625" style="30"/>
    <col min="8450" max="8450" width="39.140625" style="30" customWidth="1"/>
    <col min="8451" max="8451" width="13.85546875" style="30" bestFit="1" customWidth="1"/>
    <col min="8452" max="8452" width="12.7109375" style="30" bestFit="1" customWidth="1"/>
    <col min="8453" max="8453" width="15.28515625" style="30" bestFit="1" customWidth="1"/>
    <col min="8454" max="8705" width="9.140625" style="30"/>
    <col min="8706" max="8706" width="39.140625" style="30" customWidth="1"/>
    <col min="8707" max="8707" width="13.85546875" style="30" bestFit="1" customWidth="1"/>
    <col min="8708" max="8708" width="12.7109375" style="30" bestFit="1" customWidth="1"/>
    <col min="8709" max="8709" width="15.28515625" style="30" bestFit="1" customWidth="1"/>
    <col min="8710" max="8961" width="9.140625" style="30"/>
    <col min="8962" max="8962" width="39.140625" style="30" customWidth="1"/>
    <col min="8963" max="8963" width="13.85546875" style="30" bestFit="1" customWidth="1"/>
    <col min="8964" max="8964" width="12.7109375" style="30" bestFit="1" customWidth="1"/>
    <col min="8965" max="8965" width="15.28515625" style="30" bestFit="1" customWidth="1"/>
    <col min="8966" max="9217" width="9.140625" style="30"/>
    <col min="9218" max="9218" width="39.140625" style="30" customWidth="1"/>
    <col min="9219" max="9219" width="13.85546875" style="30" bestFit="1" customWidth="1"/>
    <col min="9220" max="9220" width="12.7109375" style="30" bestFit="1" customWidth="1"/>
    <col min="9221" max="9221" width="15.28515625" style="30" bestFit="1" customWidth="1"/>
    <col min="9222" max="9473" width="9.140625" style="30"/>
    <col min="9474" max="9474" width="39.140625" style="30" customWidth="1"/>
    <col min="9475" max="9475" width="13.85546875" style="30" bestFit="1" customWidth="1"/>
    <col min="9476" max="9476" width="12.7109375" style="30" bestFit="1" customWidth="1"/>
    <col min="9477" max="9477" width="15.28515625" style="30" bestFit="1" customWidth="1"/>
    <col min="9478" max="9729" width="9.140625" style="30"/>
    <col min="9730" max="9730" width="39.140625" style="30" customWidth="1"/>
    <col min="9731" max="9731" width="13.85546875" style="30" bestFit="1" customWidth="1"/>
    <col min="9732" max="9732" width="12.7109375" style="30" bestFit="1" customWidth="1"/>
    <col min="9733" max="9733" width="15.28515625" style="30" bestFit="1" customWidth="1"/>
    <col min="9734" max="9985" width="9.140625" style="30"/>
    <col min="9986" max="9986" width="39.140625" style="30" customWidth="1"/>
    <col min="9987" max="9987" width="13.85546875" style="30" bestFit="1" customWidth="1"/>
    <col min="9988" max="9988" width="12.7109375" style="30" bestFit="1" customWidth="1"/>
    <col min="9989" max="9989" width="15.28515625" style="30" bestFit="1" customWidth="1"/>
    <col min="9990" max="10241" width="9.140625" style="30"/>
    <col min="10242" max="10242" width="39.140625" style="30" customWidth="1"/>
    <col min="10243" max="10243" width="13.85546875" style="30" bestFit="1" customWidth="1"/>
    <col min="10244" max="10244" width="12.7109375" style="30" bestFit="1" customWidth="1"/>
    <col min="10245" max="10245" width="15.28515625" style="30" bestFit="1" customWidth="1"/>
    <col min="10246" max="10497" width="9.140625" style="30"/>
    <col min="10498" max="10498" width="39.140625" style="30" customWidth="1"/>
    <col min="10499" max="10499" width="13.85546875" style="30" bestFit="1" customWidth="1"/>
    <col min="10500" max="10500" width="12.7109375" style="30" bestFit="1" customWidth="1"/>
    <col min="10501" max="10501" width="15.28515625" style="30" bestFit="1" customWidth="1"/>
    <col min="10502" max="10753" width="9.140625" style="30"/>
    <col min="10754" max="10754" width="39.140625" style="30" customWidth="1"/>
    <col min="10755" max="10755" width="13.85546875" style="30" bestFit="1" customWidth="1"/>
    <col min="10756" max="10756" width="12.7109375" style="30" bestFit="1" customWidth="1"/>
    <col min="10757" max="10757" width="15.28515625" style="30" bestFit="1" customWidth="1"/>
    <col min="10758" max="11009" width="9.140625" style="30"/>
    <col min="11010" max="11010" width="39.140625" style="30" customWidth="1"/>
    <col min="11011" max="11011" width="13.85546875" style="30" bestFit="1" customWidth="1"/>
    <col min="11012" max="11012" width="12.7109375" style="30" bestFit="1" customWidth="1"/>
    <col min="11013" max="11013" width="15.28515625" style="30" bestFit="1" customWidth="1"/>
    <col min="11014" max="11265" width="9.140625" style="30"/>
    <col min="11266" max="11266" width="39.140625" style="30" customWidth="1"/>
    <col min="11267" max="11267" width="13.85546875" style="30" bestFit="1" customWidth="1"/>
    <col min="11268" max="11268" width="12.7109375" style="30" bestFit="1" customWidth="1"/>
    <col min="11269" max="11269" width="15.28515625" style="30" bestFit="1" customWidth="1"/>
    <col min="11270" max="11521" width="9.140625" style="30"/>
    <col min="11522" max="11522" width="39.140625" style="30" customWidth="1"/>
    <col min="11523" max="11523" width="13.85546875" style="30" bestFit="1" customWidth="1"/>
    <col min="11524" max="11524" width="12.7109375" style="30" bestFit="1" customWidth="1"/>
    <col min="11525" max="11525" width="15.28515625" style="30" bestFit="1" customWidth="1"/>
    <col min="11526" max="11777" width="9.140625" style="30"/>
    <col min="11778" max="11778" width="39.140625" style="30" customWidth="1"/>
    <col min="11779" max="11779" width="13.85546875" style="30" bestFit="1" customWidth="1"/>
    <col min="11780" max="11780" width="12.7109375" style="30" bestFit="1" customWidth="1"/>
    <col min="11781" max="11781" width="15.28515625" style="30" bestFit="1" customWidth="1"/>
    <col min="11782" max="12033" width="9.140625" style="30"/>
    <col min="12034" max="12034" width="39.140625" style="30" customWidth="1"/>
    <col min="12035" max="12035" width="13.85546875" style="30" bestFit="1" customWidth="1"/>
    <col min="12036" max="12036" width="12.7109375" style="30" bestFit="1" customWidth="1"/>
    <col min="12037" max="12037" width="15.28515625" style="30" bestFit="1" customWidth="1"/>
    <col min="12038" max="12289" width="9.140625" style="30"/>
    <col min="12290" max="12290" width="39.140625" style="30" customWidth="1"/>
    <col min="12291" max="12291" width="13.85546875" style="30" bestFit="1" customWidth="1"/>
    <col min="12292" max="12292" width="12.7109375" style="30" bestFit="1" customWidth="1"/>
    <col min="12293" max="12293" width="15.28515625" style="30" bestFit="1" customWidth="1"/>
    <col min="12294" max="12545" width="9.140625" style="30"/>
    <col min="12546" max="12546" width="39.140625" style="30" customWidth="1"/>
    <col min="12547" max="12547" width="13.85546875" style="30" bestFit="1" customWidth="1"/>
    <col min="12548" max="12548" width="12.7109375" style="30" bestFit="1" customWidth="1"/>
    <col min="12549" max="12549" width="15.28515625" style="30" bestFit="1" customWidth="1"/>
    <col min="12550" max="12801" width="9.140625" style="30"/>
    <col min="12802" max="12802" width="39.140625" style="30" customWidth="1"/>
    <col min="12803" max="12803" width="13.85546875" style="30" bestFit="1" customWidth="1"/>
    <col min="12804" max="12804" width="12.7109375" style="30" bestFit="1" customWidth="1"/>
    <col min="12805" max="12805" width="15.28515625" style="30" bestFit="1" customWidth="1"/>
    <col min="12806" max="13057" width="9.140625" style="30"/>
    <col min="13058" max="13058" width="39.140625" style="30" customWidth="1"/>
    <col min="13059" max="13059" width="13.85546875" style="30" bestFit="1" customWidth="1"/>
    <col min="13060" max="13060" width="12.7109375" style="30" bestFit="1" customWidth="1"/>
    <col min="13061" max="13061" width="15.28515625" style="30" bestFit="1" customWidth="1"/>
    <col min="13062" max="13313" width="9.140625" style="30"/>
    <col min="13314" max="13314" width="39.140625" style="30" customWidth="1"/>
    <col min="13315" max="13315" width="13.85546875" style="30" bestFit="1" customWidth="1"/>
    <col min="13316" max="13316" width="12.7109375" style="30" bestFit="1" customWidth="1"/>
    <col min="13317" max="13317" width="15.28515625" style="30" bestFit="1" customWidth="1"/>
    <col min="13318" max="13569" width="9.140625" style="30"/>
    <col min="13570" max="13570" width="39.140625" style="30" customWidth="1"/>
    <col min="13571" max="13571" width="13.85546875" style="30" bestFit="1" customWidth="1"/>
    <col min="13572" max="13572" width="12.7109375" style="30" bestFit="1" customWidth="1"/>
    <col min="13573" max="13573" width="15.28515625" style="30" bestFit="1" customWidth="1"/>
    <col min="13574" max="13825" width="9.140625" style="30"/>
    <col min="13826" max="13826" width="39.140625" style="30" customWidth="1"/>
    <col min="13827" max="13827" width="13.85546875" style="30" bestFit="1" customWidth="1"/>
    <col min="13828" max="13828" width="12.7109375" style="30" bestFit="1" customWidth="1"/>
    <col min="13829" max="13829" width="15.28515625" style="30" bestFit="1" customWidth="1"/>
    <col min="13830" max="14081" width="9.140625" style="30"/>
    <col min="14082" max="14082" width="39.140625" style="30" customWidth="1"/>
    <col min="14083" max="14083" width="13.85546875" style="30" bestFit="1" customWidth="1"/>
    <col min="14084" max="14084" width="12.7109375" style="30" bestFit="1" customWidth="1"/>
    <col min="14085" max="14085" width="15.28515625" style="30" bestFit="1" customWidth="1"/>
    <col min="14086" max="14337" width="9.140625" style="30"/>
    <col min="14338" max="14338" width="39.140625" style="30" customWidth="1"/>
    <col min="14339" max="14339" width="13.85546875" style="30" bestFit="1" customWidth="1"/>
    <col min="14340" max="14340" width="12.7109375" style="30" bestFit="1" customWidth="1"/>
    <col min="14341" max="14341" width="15.28515625" style="30" bestFit="1" customWidth="1"/>
    <col min="14342" max="14593" width="9.140625" style="30"/>
    <col min="14594" max="14594" width="39.140625" style="30" customWidth="1"/>
    <col min="14595" max="14595" width="13.85546875" style="30" bestFit="1" customWidth="1"/>
    <col min="14596" max="14596" width="12.7109375" style="30" bestFit="1" customWidth="1"/>
    <col min="14597" max="14597" width="15.28515625" style="30" bestFit="1" customWidth="1"/>
    <col min="14598" max="14849" width="9.140625" style="30"/>
    <col min="14850" max="14850" width="39.140625" style="30" customWidth="1"/>
    <col min="14851" max="14851" width="13.85546875" style="30" bestFit="1" customWidth="1"/>
    <col min="14852" max="14852" width="12.7109375" style="30" bestFit="1" customWidth="1"/>
    <col min="14853" max="14853" width="15.28515625" style="30" bestFit="1" customWidth="1"/>
    <col min="14854" max="15105" width="9.140625" style="30"/>
    <col min="15106" max="15106" width="39.140625" style="30" customWidth="1"/>
    <col min="15107" max="15107" width="13.85546875" style="30" bestFit="1" customWidth="1"/>
    <col min="15108" max="15108" width="12.7109375" style="30" bestFit="1" customWidth="1"/>
    <col min="15109" max="15109" width="15.28515625" style="30" bestFit="1" customWidth="1"/>
    <col min="15110" max="15361" width="9.140625" style="30"/>
    <col min="15362" max="15362" width="39.140625" style="30" customWidth="1"/>
    <col min="15363" max="15363" width="13.85546875" style="30" bestFit="1" customWidth="1"/>
    <col min="15364" max="15364" width="12.7109375" style="30" bestFit="1" customWidth="1"/>
    <col min="15365" max="15365" width="15.28515625" style="30" bestFit="1" customWidth="1"/>
    <col min="15366" max="15617" width="9.140625" style="30"/>
    <col min="15618" max="15618" width="39.140625" style="30" customWidth="1"/>
    <col min="15619" max="15619" width="13.85546875" style="30" bestFit="1" customWidth="1"/>
    <col min="15620" max="15620" width="12.7109375" style="30" bestFit="1" customWidth="1"/>
    <col min="15621" max="15621" width="15.28515625" style="30" bestFit="1" customWidth="1"/>
    <col min="15622" max="15873" width="9.140625" style="30"/>
    <col min="15874" max="15874" width="39.140625" style="30" customWidth="1"/>
    <col min="15875" max="15875" width="13.85546875" style="30" bestFit="1" customWidth="1"/>
    <col min="15876" max="15876" width="12.7109375" style="30" bestFit="1" customWidth="1"/>
    <col min="15877" max="15877" width="15.28515625" style="30" bestFit="1" customWidth="1"/>
    <col min="15878" max="16129" width="9.140625" style="30"/>
    <col min="16130" max="16130" width="39.140625" style="30" customWidth="1"/>
    <col min="16131" max="16131" width="13.85546875" style="30" bestFit="1" customWidth="1"/>
    <col min="16132" max="16132" width="12.7109375" style="30" bestFit="1" customWidth="1"/>
    <col min="16133" max="16133" width="15.28515625" style="30" bestFit="1" customWidth="1"/>
    <col min="16134" max="16384" width="9.140625" style="30"/>
  </cols>
  <sheetData>
    <row r="1" spans="1:6" ht="15.75" thickBot="1" x14ac:dyDescent="0.3">
      <c r="A1" s="439" t="s">
        <v>94</v>
      </c>
      <c r="B1" s="440"/>
      <c r="C1" s="440"/>
      <c r="D1" s="440"/>
      <c r="E1" s="441"/>
    </row>
    <row r="2" spans="1:6" ht="15.75" thickBot="1" x14ac:dyDescent="0.3">
      <c r="A2" s="439" t="s">
        <v>342</v>
      </c>
      <c r="B2" s="440"/>
      <c r="C2" s="440"/>
      <c r="D2" s="440"/>
      <c r="E2" s="441"/>
    </row>
    <row r="3" spans="1:6" s="29" customFormat="1" ht="15.75" thickBot="1" x14ac:dyDescent="0.3">
      <c r="A3" s="301"/>
      <c r="B3" s="302"/>
      <c r="C3" s="302"/>
      <c r="D3" s="302"/>
      <c r="E3" s="303"/>
      <c r="F3" s="31"/>
    </row>
    <row r="4" spans="1:6" s="29" customFormat="1" ht="30.75" thickBot="1" x14ac:dyDescent="0.3">
      <c r="A4" s="214" t="s">
        <v>89</v>
      </c>
      <c r="B4" s="214" t="s">
        <v>296</v>
      </c>
      <c r="C4" s="214" t="s">
        <v>111</v>
      </c>
      <c r="D4" s="214" t="s">
        <v>90</v>
      </c>
      <c r="E4" s="214" t="s">
        <v>112</v>
      </c>
      <c r="F4" s="31"/>
    </row>
    <row r="5" spans="1:6" s="29" customFormat="1" x14ac:dyDescent="0.25">
      <c r="A5" s="216" t="s">
        <v>113</v>
      </c>
      <c r="B5" s="235" t="s">
        <v>299</v>
      </c>
      <c r="C5" s="234">
        <v>1</v>
      </c>
      <c r="D5" s="235">
        <v>0</v>
      </c>
      <c r="E5" s="236">
        <f t="shared" ref="E5:E36" si="0">D5*C5</f>
        <v>0</v>
      </c>
      <c r="F5" s="31"/>
    </row>
    <row r="6" spans="1:6" s="29" customFormat="1" ht="30" x14ac:dyDescent="0.25">
      <c r="A6" s="216" t="s">
        <v>355</v>
      </c>
      <c r="B6" s="235" t="s">
        <v>299</v>
      </c>
      <c r="C6" s="234">
        <v>1</v>
      </c>
      <c r="D6" s="235">
        <v>0</v>
      </c>
      <c r="E6" s="236">
        <f t="shared" si="0"/>
        <v>0</v>
      </c>
      <c r="F6" s="31"/>
    </row>
    <row r="7" spans="1:6" s="29" customFormat="1" x14ac:dyDescent="0.25">
      <c r="A7" s="216" t="s">
        <v>356</v>
      </c>
      <c r="B7" s="235" t="s">
        <v>299</v>
      </c>
      <c r="C7" s="234">
        <v>1</v>
      </c>
      <c r="D7" s="235">
        <v>0</v>
      </c>
      <c r="E7" s="236">
        <f t="shared" si="0"/>
        <v>0</v>
      </c>
      <c r="F7" s="31"/>
    </row>
    <row r="8" spans="1:6" s="29" customFormat="1" x14ac:dyDescent="0.25">
      <c r="A8" s="216" t="s">
        <v>114</v>
      </c>
      <c r="B8" s="235" t="s">
        <v>299</v>
      </c>
      <c r="C8" s="234">
        <v>1</v>
      </c>
      <c r="D8" s="235">
        <v>0</v>
      </c>
      <c r="E8" s="236">
        <f t="shared" si="0"/>
        <v>0</v>
      </c>
      <c r="F8" s="31"/>
    </row>
    <row r="9" spans="1:6" s="29" customFormat="1" ht="30" x14ac:dyDescent="0.25">
      <c r="A9" s="216" t="s">
        <v>357</v>
      </c>
      <c r="B9" s="235" t="s">
        <v>299</v>
      </c>
      <c r="C9" s="234">
        <v>1</v>
      </c>
      <c r="D9" s="235">
        <v>0</v>
      </c>
      <c r="E9" s="236">
        <f t="shared" si="0"/>
        <v>0</v>
      </c>
      <c r="F9" s="31"/>
    </row>
    <row r="10" spans="1:6" s="29" customFormat="1" ht="30" x14ac:dyDescent="0.25">
      <c r="A10" s="216" t="s">
        <v>115</v>
      </c>
      <c r="B10" s="235" t="s">
        <v>299</v>
      </c>
      <c r="C10" s="234">
        <v>1</v>
      </c>
      <c r="D10" s="235">
        <v>0</v>
      </c>
      <c r="E10" s="236">
        <f t="shared" si="0"/>
        <v>0</v>
      </c>
      <c r="F10" s="31"/>
    </row>
    <row r="11" spans="1:6" s="29" customFormat="1" ht="30" x14ac:dyDescent="0.25">
      <c r="A11" s="216" t="s">
        <v>116</v>
      </c>
      <c r="B11" s="235" t="s">
        <v>299</v>
      </c>
      <c r="C11" s="234">
        <v>2</v>
      </c>
      <c r="D11" s="235">
        <v>0</v>
      </c>
      <c r="E11" s="236">
        <f t="shared" si="0"/>
        <v>0</v>
      </c>
      <c r="F11" s="31"/>
    </row>
    <row r="12" spans="1:6" s="29" customFormat="1" x14ac:dyDescent="0.25">
      <c r="A12" s="216" t="s">
        <v>117</v>
      </c>
      <c r="B12" s="235" t="s">
        <v>299</v>
      </c>
      <c r="C12" s="234">
        <v>1</v>
      </c>
      <c r="D12" s="235">
        <v>0</v>
      </c>
      <c r="E12" s="236">
        <f t="shared" si="0"/>
        <v>0</v>
      </c>
    </row>
    <row r="13" spans="1:6" s="29" customFormat="1" x14ac:dyDescent="0.25">
      <c r="A13" s="216" t="s">
        <v>358</v>
      </c>
      <c r="B13" s="235" t="s">
        <v>299</v>
      </c>
      <c r="C13" s="234">
        <v>1</v>
      </c>
      <c r="D13" s="235">
        <v>0</v>
      </c>
      <c r="E13" s="236">
        <f t="shared" si="0"/>
        <v>0</v>
      </c>
    </row>
    <row r="14" spans="1:6" s="29" customFormat="1" x14ac:dyDescent="0.25">
      <c r="A14" s="216" t="s">
        <v>359</v>
      </c>
      <c r="B14" s="235" t="s">
        <v>299</v>
      </c>
      <c r="C14" s="234">
        <v>1</v>
      </c>
      <c r="D14" s="235">
        <v>0</v>
      </c>
      <c r="E14" s="236">
        <f t="shared" si="0"/>
        <v>0</v>
      </c>
    </row>
    <row r="15" spans="1:6" s="29" customFormat="1" x14ac:dyDescent="0.25">
      <c r="A15" s="216" t="s">
        <v>360</v>
      </c>
      <c r="B15" s="235" t="s">
        <v>299</v>
      </c>
      <c r="C15" s="234">
        <v>1</v>
      </c>
      <c r="D15" s="235">
        <v>0</v>
      </c>
      <c r="E15" s="236">
        <f t="shared" si="0"/>
        <v>0</v>
      </c>
    </row>
    <row r="16" spans="1:6" s="29" customFormat="1" x14ac:dyDescent="0.25">
      <c r="A16" s="216" t="s">
        <v>361</v>
      </c>
      <c r="B16" s="235" t="s">
        <v>299</v>
      </c>
      <c r="C16" s="306">
        <v>1</v>
      </c>
      <c r="D16" s="235">
        <v>0</v>
      </c>
      <c r="E16" s="236">
        <f t="shared" si="0"/>
        <v>0</v>
      </c>
    </row>
    <row r="17" spans="1:5" s="29" customFormat="1" x14ac:dyDescent="0.25">
      <c r="A17" s="216" t="s">
        <v>362</v>
      </c>
      <c r="B17" s="235" t="s">
        <v>299</v>
      </c>
      <c r="C17" s="234">
        <v>1</v>
      </c>
      <c r="D17" s="235">
        <v>0</v>
      </c>
      <c r="E17" s="236">
        <f t="shared" si="0"/>
        <v>0</v>
      </c>
    </row>
    <row r="18" spans="1:5" s="29" customFormat="1" x14ac:dyDescent="0.25">
      <c r="A18" s="216" t="s">
        <v>278</v>
      </c>
      <c r="B18" s="235" t="s">
        <v>299</v>
      </c>
      <c r="C18" s="234">
        <v>1</v>
      </c>
      <c r="D18" s="235">
        <v>0</v>
      </c>
      <c r="E18" s="236">
        <f t="shared" si="0"/>
        <v>0</v>
      </c>
    </row>
    <row r="19" spans="1:5" s="29" customFormat="1" x14ac:dyDescent="0.25">
      <c r="A19" s="216" t="s">
        <v>279</v>
      </c>
      <c r="B19" s="235" t="s">
        <v>299</v>
      </c>
      <c r="C19" s="234">
        <v>1</v>
      </c>
      <c r="D19" s="235">
        <v>0</v>
      </c>
      <c r="E19" s="236">
        <f t="shared" si="0"/>
        <v>0</v>
      </c>
    </row>
    <row r="20" spans="1:5" ht="105" x14ac:dyDescent="0.25">
      <c r="A20" s="216" t="s">
        <v>118</v>
      </c>
      <c r="B20" s="235" t="s">
        <v>299</v>
      </c>
      <c r="C20" s="234">
        <v>1</v>
      </c>
      <c r="D20" s="235">
        <v>0</v>
      </c>
      <c r="E20" s="236">
        <f t="shared" si="0"/>
        <v>0</v>
      </c>
    </row>
    <row r="21" spans="1:5" x14ac:dyDescent="0.25">
      <c r="A21" s="216" t="s">
        <v>119</v>
      </c>
      <c r="B21" s="235" t="s">
        <v>299</v>
      </c>
      <c r="C21" s="234">
        <v>1</v>
      </c>
      <c r="D21" s="235">
        <v>0</v>
      </c>
      <c r="E21" s="236">
        <f t="shared" si="0"/>
        <v>0</v>
      </c>
    </row>
    <row r="22" spans="1:5" ht="30" x14ac:dyDescent="0.25">
      <c r="A22" s="216" t="s">
        <v>363</v>
      </c>
      <c r="B22" s="235" t="s">
        <v>299</v>
      </c>
      <c r="C22" s="234">
        <v>1</v>
      </c>
      <c r="D22" s="235">
        <v>0</v>
      </c>
      <c r="E22" s="236">
        <f t="shared" si="0"/>
        <v>0</v>
      </c>
    </row>
    <row r="23" spans="1:5" x14ac:dyDescent="0.25">
      <c r="A23" s="216" t="s">
        <v>364</v>
      </c>
      <c r="B23" s="235" t="s">
        <v>299</v>
      </c>
      <c r="C23" s="234">
        <v>1</v>
      </c>
      <c r="D23" s="235">
        <v>0</v>
      </c>
      <c r="E23" s="236">
        <f t="shared" si="0"/>
        <v>0</v>
      </c>
    </row>
    <row r="24" spans="1:5" ht="30" x14ac:dyDescent="0.25">
      <c r="A24" s="216" t="s">
        <v>365</v>
      </c>
      <c r="B24" s="235" t="s">
        <v>299</v>
      </c>
      <c r="C24" s="234">
        <v>1</v>
      </c>
      <c r="D24" s="235">
        <v>0</v>
      </c>
      <c r="E24" s="236">
        <f t="shared" si="0"/>
        <v>0</v>
      </c>
    </row>
    <row r="25" spans="1:5" ht="30" x14ac:dyDescent="0.25">
      <c r="A25" s="216" t="s">
        <v>366</v>
      </c>
      <c r="B25" s="235" t="s">
        <v>299</v>
      </c>
      <c r="C25" s="234">
        <v>1</v>
      </c>
      <c r="D25" s="235">
        <v>0</v>
      </c>
      <c r="E25" s="236">
        <f t="shared" si="0"/>
        <v>0</v>
      </c>
    </row>
    <row r="26" spans="1:5" ht="45" x14ac:dyDescent="0.25">
      <c r="A26" s="216" t="s">
        <v>367</v>
      </c>
      <c r="B26" s="235" t="s">
        <v>299</v>
      </c>
      <c r="C26" s="234">
        <v>1</v>
      </c>
      <c r="D26" s="235">
        <v>0</v>
      </c>
      <c r="E26" s="236">
        <f t="shared" si="0"/>
        <v>0</v>
      </c>
    </row>
    <row r="27" spans="1:5" ht="30" x14ac:dyDescent="0.25">
      <c r="A27" s="216" t="s">
        <v>368</v>
      </c>
      <c r="B27" s="235" t="s">
        <v>299</v>
      </c>
      <c r="C27" s="234">
        <v>1</v>
      </c>
      <c r="D27" s="235">
        <v>0</v>
      </c>
      <c r="E27" s="236">
        <f t="shared" si="0"/>
        <v>0</v>
      </c>
    </row>
    <row r="28" spans="1:5" x14ac:dyDescent="0.25">
      <c r="A28" s="216" t="s">
        <v>120</v>
      </c>
      <c r="B28" s="235" t="s">
        <v>299</v>
      </c>
      <c r="C28" s="234">
        <v>1</v>
      </c>
      <c r="D28" s="235">
        <v>0</v>
      </c>
      <c r="E28" s="236">
        <f t="shared" si="0"/>
        <v>0</v>
      </c>
    </row>
    <row r="29" spans="1:5" ht="30" x14ac:dyDescent="0.25">
      <c r="A29" s="216" t="s">
        <v>369</v>
      </c>
      <c r="B29" s="235" t="s">
        <v>299</v>
      </c>
      <c r="C29" s="234">
        <v>1</v>
      </c>
      <c r="D29" s="235">
        <v>0</v>
      </c>
      <c r="E29" s="236">
        <f t="shared" si="0"/>
        <v>0</v>
      </c>
    </row>
    <row r="30" spans="1:5" ht="30" x14ac:dyDescent="0.25">
      <c r="A30" s="216" t="s">
        <v>370</v>
      </c>
      <c r="B30" s="235" t="s">
        <v>299</v>
      </c>
      <c r="C30" s="234">
        <v>1</v>
      </c>
      <c r="D30" s="235">
        <v>0</v>
      </c>
      <c r="E30" s="236">
        <f t="shared" si="0"/>
        <v>0</v>
      </c>
    </row>
    <row r="31" spans="1:5" x14ac:dyDescent="0.25">
      <c r="A31" s="220" t="s">
        <v>121</v>
      </c>
      <c r="B31" s="235" t="s">
        <v>299</v>
      </c>
      <c r="C31" s="234">
        <v>1</v>
      </c>
      <c r="D31" s="235">
        <v>0</v>
      </c>
      <c r="E31" s="236">
        <f t="shared" si="0"/>
        <v>0</v>
      </c>
    </row>
    <row r="32" spans="1:5" x14ac:dyDescent="0.25">
      <c r="A32" s="220" t="s">
        <v>122</v>
      </c>
      <c r="B32" s="235" t="s">
        <v>299</v>
      </c>
      <c r="C32" s="234">
        <v>1</v>
      </c>
      <c r="D32" s="235">
        <v>0</v>
      </c>
      <c r="E32" s="236">
        <f t="shared" si="0"/>
        <v>0</v>
      </c>
    </row>
    <row r="33" spans="1:5" ht="30" x14ac:dyDescent="0.25">
      <c r="A33" s="220" t="s">
        <v>371</v>
      </c>
      <c r="B33" s="235" t="s">
        <v>299</v>
      </c>
      <c r="C33" s="234">
        <v>1</v>
      </c>
      <c r="D33" s="235">
        <v>0</v>
      </c>
      <c r="E33" s="236">
        <f t="shared" si="0"/>
        <v>0</v>
      </c>
    </row>
    <row r="34" spans="1:5" x14ac:dyDescent="0.25">
      <c r="A34" s="220" t="s">
        <v>123</v>
      </c>
      <c r="B34" s="235" t="s">
        <v>299</v>
      </c>
      <c r="C34" s="234">
        <v>1</v>
      </c>
      <c r="D34" s="235">
        <v>0</v>
      </c>
      <c r="E34" s="236">
        <f t="shared" si="0"/>
        <v>0</v>
      </c>
    </row>
    <row r="35" spans="1:5" x14ac:dyDescent="0.25">
      <c r="A35" s="220" t="s">
        <v>372</v>
      </c>
      <c r="B35" s="235" t="s">
        <v>299</v>
      </c>
      <c r="C35" s="234">
        <v>1</v>
      </c>
      <c r="D35" s="235">
        <v>0</v>
      </c>
      <c r="E35" s="236">
        <f t="shared" si="0"/>
        <v>0</v>
      </c>
    </row>
    <row r="36" spans="1:5" x14ac:dyDescent="0.25">
      <c r="A36" s="220" t="s">
        <v>124</v>
      </c>
      <c r="B36" s="235" t="s">
        <v>299</v>
      </c>
      <c r="C36" s="234">
        <v>1</v>
      </c>
      <c r="D36" s="235">
        <v>0</v>
      </c>
      <c r="E36" s="236">
        <f t="shared" si="0"/>
        <v>0</v>
      </c>
    </row>
    <row r="37" spans="1:5" ht="15.75" thickBot="1" x14ac:dyDescent="0.3">
      <c r="A37" s="408" t="s">
        <v>44</v>
      </c>
      <c r="B37" s="409"/>
      <c r="C37" s="409"/>
      <c r="D37" s="420"/>
      <c r="E37" s="222">
        <f>SUM(E5:E36)</f>
        <v>0</v>
      </c>
    </row>
    <row r="38" spans="1:5" ht="30.75" thickBot="1" x14ac:dyDescent="0.3">
      <c r="A38" s="223"/>
      <c r="B38" s="224"/>
      <c r="C38" s="224"/>
      <c r="D38" s="254" t="s">
        <v>125</v>
      </c>
      <c r="E38" s="226">
        <f>E37*0.2/12</f>
        <v>0</v>
      </c>
    </row>
  </sheetData>
  <mergeCells count="3">
    <mergeCell ref="A37:D37"/>
    <mergeCell ref="A1:E1"/>
    <mergeCell ref="A2:E2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4" orientation="portrait" r:id="rId1"/>
  <headerFooter>
    <oddHeader>&amp;L&amp;8&amp;Z, &amp;F, &amp;A</oddHeader>
    <oddFooter>&amp;C&amp;8&amp;P de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F7933-A26F-4C5B-A688-DA671F417043}">
  <sheetPr>
    <tabColor theme="9" tint="-0.249977111117893"/>
    <pageSetUpPr fitToPage="1"/>
  </sheetPr>
  <dimension ref="A1:U280"/>
  <sheetViews>
    <sheetView showGridLines="0" view="pageBreakPreview" topLeftCell="A140" zoomScaleNormal="100" zoomScaleSheetLayoutView="100" workbookViewId="0">
      <selection activeCell="F158" sqref="F158"/>
    </sheetView>
  </sheetViews>
  <sheetFormatPr defaultColWidth="10.85546875" defaultRowHeight="15" x14ac:dyDescent="0.25"/>
  <cols>
    <col min="1" max="1" width="6" style="97" customWidth="1"/>
    <col min="2" max="2" width="33" style="97" customWidth="1"/>
    <col min="3" max="3" width="15.7109375" style="97" customWidth="1"/>
    <col min="4" max="4" width="14.7109375" style="97" customWidth="1"/>
    <col min="5" max="5" width="15.85546875" style="97" customWidth="1"/>
    <col min="6" max="6" width="13.140625" style="97" customWidth="1"/>
    <col min="7" max="7" width="16.85546875" style="97" customWidth="1"/>
    <col min="8" max="8" width="14" style="63" customWidth="1"/>
    <col min="9" max="9" width="18.140625" style="63" customWidth="1"/>
    <col min="10" max="10" width="14.28515625" style="33" customWidth="1"/>
    <col min="11" max="11" width="13.28515625" style="33" bestFit="1" customWidth="1"/>
    <col min="12" max="12" width="12.140625" style="33" bestFit="1" customWidth="1"/>
    <col min="13" max="21" width="10.85546875" style="33"/>
    <col min="22" max="256" width="10.85546875" style="63"/>
    <col min="257" max="257" width="4.7109375" style="63" customWidth="1"/>
    <col min="258" max="258" width="33" style="63" customWidth="1"/>
    <col min="259" max="259" width="15.7109375" style="63" customWidth="1"/>
    <col min="260" max="260" width="14.7109375" style="63" customWidth="1"/>
    <col min="261" max="261" width="15.85546875" style="63" customWidth="1"/>
    <col min="262" max="262" width="13.140625" style="63" customWidth="1"/>
    <col min="263" max="263" width="16.85546875" style="63" customWidth="1"/>
    <col min="264" max="264" width="14" style="63" customWidth="1"/>
    <col min="265" max="265" width="18.140625" style="63" customWidth="1"/>
    <col min="266" max="266" width="14.28515625" style="63" customWidth="1"/>
    <col min="267" max="267" width="13.28515625" style="63" bestFit="1" customWidth="1"/>
    <col min="268" max="268" width="12.140625" style="63" bestFit="1" customWidth="1"/>
    <col min="269" max="512" width="10.85546875" style="63"/>
    <col min="513" max="513" width="4.7109375" style="63" customWidth="1"/>
    <col min="514" max="514" width="33" style="63" customWidth="1"/>
    <col min="515" max="515" width="15.7109375" style="63" customWidth="1"/>
    <col min="516" max="516" width="14.7109375" style="63" customWidth="1"/>
    <col min="517" max="517" width="15.85546875" style="63" customWidth="1"/>
    <col min="518" max="518" width="13.140625" style="63" customWidth="1"/>
    <col min="519" max="519" width="16.85546875" style="63" customWidth="1"/>
    <col min="520" max="520" width="14" style="63" customWidth="1"/>
    <col min="521" max="521" width="18.140625" style="63" customWidth="1"/>
    <col min="522" max="522" width="14.28515625" style="63" customWidth="1"/>
    <col min="523" max="523" width="13.28515625" style="63" bestFit="1" customWidth="1"/>
    <col min="524" max="524" width="12.140625" style="63" bestFit="1" customWidth="1"/>
    <col min="525" max="768" width="10.85546875" style="63"/>
    <col min="769" max="769" width="4.7109375" style="63" customWidth="1"/>
    <col min="770" max="770" width="33" style="63" customWidth="1"/>
    <col min="771" max="771" width="15.7109375" style="63" customWidth="1"/>
    <col min="772" max="772" width="14.7109375" style="63" customWidth="1"/>
    <col min="773" max="773" width="15.85546875" style="63" customWidth="1"/>
    <col min="774" max="774" width="13.140625" style="63" customWidth="1"/>
    <col min="775" max="775" width="16.85546875" style="63" customWidth="1"/>
    <col min="776" max="776" width="14" style="63" customWidth="1"/>
    <col min="777" max="777" width="18.140625" style="63" customWidth="1"/>
    <col min="778" max="778" width="14.28515625" style="63" customWidth="1"/>
    <col min="779" max="779" width="13.28515625" style="63" bestFit="1" customWidth="1"/>
    <col min="780" max="780" width="12.140625" style="63" bestFit="1" customWidth="1"/>
    <col min="781" max="1024" width="10.85546875" style="63"/>
    <col min="1025" max="1025" width="4.7109375" style="63" customWidth="1"/>
    <col min="1026" max="1026" width="33" style="63" customWidth="1"/>
    <col min="1027" max="1027" width="15.7109375" style="63" customWidth="1"/>
    <col min="1028" max="1028" width="14.7109375" style="63" customWidth="1"/>
    <col min="1029" max="1029" width="15.85546875" style="63" customWidth="1"/>
    <col min="1030" max="1030" width="13.140625" style="63" customWidth="1"/>
    <col min="1031" max="1031" width="16.85546875" style="63" customWidth="1"/>
    <col min="1032" max="1032" width="14" style="63" customWidth="1"/>
    <col min="1033" max="1033" width="18.140625" style="63" customWidth="1"/>
    <col min="1034" max="1034" width="14.28515625" style="63" customWidth="1"/>
    <col min="1035" max="1035" width="13.28515625" style="63" bestFit="1" customWidth="1"/>
    <col min="1036" max="1036" width="12.140625" style="63" bestFit="1" customWidth="1"/>
    <col min="1037" max="1280" width="10.85546875" style="63"/>
    <col min="1281" max="1281" width="4.7109375" style="63" customWidth="1"/>
    <col min="1282" max="1282" width="33" style="63" customWidth="1"/>
    <col min="1283" max="1283" width="15.7109375" style="63" customWidth="1"/>
    <col min="1284" max="1284" width="14.7109375" style="63" customWidth="1"/>
    <col min="1285" max="1285" width="15.85546875" style="63" customWidth="1"/>
    <col min="1286" max="1286" width="13.140625" style="63" customWidth="1"/>
    <col min="1287" max="1287" width="16.85546875" style="63" customWidth="1"/>
    <col min="1288" max="1288" width="14" style="63" customWidth="1"/>
    <col min="1289" max="1289" width="18.140625" style="63" customWidth="1"/>
    <col min="1290" max="1290" width="14.28515625" style="63" customWidth="1"/>
    <col min="1291" max="1291" width="13.28515625" style="63" bestFit="1" customWidth="1"/>
    <col min="1292" max="1292" width="12.140625" style="63" bestFit="1" customWidth="1"/>
    <col min="1293" max="1536" width="10.85546875" style="63"/>
    <col min="1537" max="1537" width="4.7109375" style="63" customWidth="1"/>
    <col min="1538" max="1538" width="33" style="63" customWidth="1"/>
    <col min="1539" max="1539" width="15.7109375" style="63" customWidth="1"/>
    <col min="1540" max="1540" width="14.7109375" style="63" customWidth="1"/>
    <col min="1541" max="1541" width="15.85546875" style="63" customWidth="1"/>
    <col min="1542" max="1542" width="13.140625" style="63" customWidth="1"/>
    <col min="1543" max="1543" width="16.85546875" style="63" customWidth="1"/>
    <col min="1544" max="1544" width="14" style="63" customWidth="1"/>
    <col min="1545" max="1545" width="18.140625" style="63" customWidth="1"/>
    <col min="1546" max="1546" width="14.28515625" style="63" customWidth="1"/>
    <col min="1547" max="1547" width="13.28515625" style="63" bestFit="1" customWidth="1"/>
    <col min="1548" max="1548" width="12.140625" style="63" bestFit="1" customWidth="1"/>
    <col min="1549" max="1792" width="10.85546875" style="63"/>
    <col min="1793" max="1793" width="4.7109375" style="63" customWidth="1"/>
    <col min="1794" max="1794" width="33" style="63" customWidth="1"/>
    <col min="1795" max="1795" width="15.7109375" style="63" customWidth="1"/>
    <col min="1796" max="1796" width="14.7109375" style="63" customWidth="1"/>
    <col min="1797" max="1797" width="15.85546875" style="63" customWidth="1"/>
    <col min="1798" max="1798" width="13.140625" style="63" customWidth="1"/>
    <col min="1799" max="1799" width="16.85546875" style="63" customWidth="1"/>
    <col min="1800" max="1800" width="14" style="63" customWidth="1"/>
    <col min="1801" max="1801" width="18.140625" style="63" customWidth="1"/>
    <col min="1802" max="1802" width="14.28515625" style="63" customWidth="1"/>
    <col min="1803" max="1803" width="13.28515625" style="63" bestFit="1" customWidth="1"/>
    <col min="1804" max="1804" width="12.140625" style="63" bestFit="1" customWidth="1"/>
    <col min="1805" max="2048" width="10.85546875" style="63"/>
    <col min="2049" max="2049" width="4.7109375" style="63" customWidth="1"/>
    <col min="2050" max="2050" width="33" style="63" customWidth="1"/>
    <col min="2051" max="2051" width="15.7109375" style="63" customWidth="1"/>
    <col min="2052" max="2052" width="14.7109375" style="63" customWidth="1"/>
    <col min="2053" max="2053" width="15.85546875" style="63" customWidth="1"/>
    <col min="2054" max="2054" width="13.140625" style="63" customWidth="1"/>
    <col min="2055" max="2055" width="16.85546875" style="63" customWidth="1"/>
    <col min="2056" max="2056" width="14" style="63" customWidth="1"/>
    <col min="2057" max="2057" width="18.140625" style="63" customWidth="1"/>
    <col min="2058" max="2058" width="14.28515625" style="63" customWidth="1"/>
    <col min="2059" max="2059" width="13.28515625" style="63" bestFit="1" customWidth="1"/>
    <col min="2060" max="2060" width="12.140625" style="63" bestFit="1" customWidth="1"/>
    <col min="2061" max="2304" width="10.85546875" style="63"/>
    <col min="2305" max="2305" width="4.7109375" style="63" customWidth="1"/>
    <col min="2306" max="2306" width="33" style="63" customWidth="1"/>
    <col min="2307" max="2307" width="15.7109375" style="63" customWidth="1"/>
    <col min="2308" max="2308" width="14.7109375" style="63" customWidth="1"/>
    <col min="2309" max="2309" width="15.85546875" style="63" customWidth="1"/>
    <col min="2310" max="2310" width="13.140625" style="63" customWidth="1"/>
    <col min="2311" max="2311" width="16.85546875" style="63" customWidth="1"/>
    <col min="2312" max="2312" width="14" style="63" customWidth="1"/>
    <col min="2313" max="2313" width="18.140625" style="63" customWidth="1"/>
    <col min="2314" max="2314" width="14.28515625" style="63" customWidth="1"/>
    <col min="2315" max="2315" width="13.28515625" style="63" bestFit="1" customWidth="1"/>
    <col min="2316" max="2316" width="12.140625" style="63" bestFit="1" customWidth="1"/>
    <col min="2317" max="2560" width="10.85546875" style="63"/>
    <col min="2561" max="2561" width="4.7109375" style="63" customWidth="1"/>
    <col min="2562" max="2562" width="33" style="63" customWidth="1"/>
    <col min="2563" max="2563" width="15.7109375" style="63" customWidth="1"/>
    <col min="2564" max="2564" width="14.7109375" style="63" customWidth="1"/>
    <col min="2565" max="2565" width="15.85546875" style="63" customWidth="1"/>
    <col min="2566" max="2566" width="13.140625" style="63" customWidth="1"/>
    <col min="2567" max="2567" width="16.85546875" style="63" customWidth="1"/>
    <col min="2568" max="2568" width="14" style="63" customWidth="1"/>
    <col min="2569" max="2569" width="18.140625" style="63" customWidth="1"/>
    <col min="2570" max="2570" width="14.28515625" style="63" customWidth="1"/>
    <col min="2571" max="2571" width="13.28515625" style="63" bestFit="1" customWidth="1"/>
    <col min="2572" max="2572" width="12.140625" style="63" bestFit="1" customWidth="1"/>
    <col min="2573" max="2816" width="10.85546875" style="63"/>
    <col min="2817" max="2817" width="4.7109375" style="63" customWidth="1"/>
    <col min="2818" max="2818" width="33" style="63" customWidth="1"/>
    <col min="2819" max="2819" width="15.7109375" style="63" customWidth="1"/>
    <col min="2820" max="2820" width="14.7109375" style="63" customWidth="1"/>
    <col min="2821" max="2821" width="15.85546875" style="63" customWidth="1"/>
    <col min="2822" max="2822" width="13.140625" style="63" customWidth="1"/>
    <col min="2823" max="2823" width="16.85546875" style="63" customWidth="1"/>
    <col min="2824" max="2824" width="14" style="63" customWidth="1"/>
    <col min="2825" max="2825" width="18.140625" style="63" customWidth="1"/>
    <col min="2826" max="2826" width="14.28515625" style="63" customWidth="1"/>
    <col min="2827" max="2827" width="13.28515625" style="63" bestFit="1" customWidth="1"/>
    <col min="2828" max="2828" width="12.140625" style="63" bestFit="1" customWidth="1"/>
    <col min="2829" max="3072" width="10.85546875" style="63"/>
    <col min="3073" max="3073" width="4.7109375" style="63" customWidth="1"/>
    <col min="3074" max="3074" width="33" style="63" customWidth="1"/>
    <col min="3075" max="3075" width="15.7109375" style="63" customWidth="1"/>
    <col min="3076" max="3076" width="14.7109375" style="63" customWidth="1"/>
    <col min="3077" max="3077" width="15.85546875" style="63" customWidth="1"/>
    <col min="3078" max="3078" width="13.140625" style="63" customWidth="1"/>
    <col min="3079" max="3079" width="16.85546875" style="63" customWidth="1"/>
    <col min="3080" max="3080" width="14" style="63" customWidth="1"/>
    <col min="3081" max="3081" width="18.140625" style="63" customWidth="1"/>
    <col min="3082" max="3082" width="14.28515625" style="63" customWidth="1"/>
    <col min="3083" max="3083" width="13.28515625" style="63" bestFit="1" customWidth="1"/>
    <col min="3084" max="3084" width="12.140625" style="63" bestFit="1" customWidth="1"/>
    <col min="3085" max="3328" width="10.85546875" style="63"/>
    <col min="3329" max="3329" width="4.7109375" style="63" customWidth="1"/>
    <col min="3330" max="3330" width="33" style="63" customWidth="1"/>
    <col min="3331" max="3331" width="15.7109375" style="63" customWidth="1"/>
    <col min="3332" max="3332" width="14.7109375" style="63" customWidth="1"/>
    <col min="3333" max="3333" width="15.85546875" style="63" customWidth="1"/>
    <col min="3334" max="3334" width="13.140625" style="63" customWidth="1"/>
    <col min="3335" max="3335" width="16.85546875" style="63" customWidth="1"/>
    <col min="3336" max="3336" width="14" style="63" customWidth="1"/>
    <col min="3337" max="3337" width="18.140625" style="63" customWidth="1"/>
    <col min="3338" max="3338" width="14.28515625" style="63" customWidth="1"/>
    <col min="3339" max="3339" width="13.28515625" style="63" bestFit="1" customWidth="1"/>
    <col min="3340" max="3340" width="12.140625" style="63" bestFit="1" customWidth="1"/>
    <col min="3341" max="3584" width="10.85546875" style="63"/>
    <col min="3585" max="3585" width="4.7109375" style="63" customWidth="1"/>
    <col min="3586" max="3586" width="33" style="63" customWidth="1"/>
    <col min="3587" max="3587" width="15.7109375" style="63" customWidth="1"/>
    <col min="3588" max="3588" width="14.7109375" style="63" customWidth="1"/>
    <col min="3589" max="3589" width="15.85546875" style="63" customWidth="1"/>
    <col min="3590" max="3590" width="13.140625" style="63" customWidth="1"/>
    <col min="3591" max="3591" width="16.85546875" style="63" customWidth="1"/>
    <col min="3592" max="3592" width="14" style="63" customWidth="1"/>
    <col min="3593" max="3593" width="18.140625" style="63" customWidth="1"/>
    <col min="3594" max="3594" width="14.28515625" style="63" customWidth="1"/>
    <col min="3595" max="3595" width="13.28515625" style="63" bestFit="1" customWidth="1"/>
    <col min="3596" max="3596" width="12.140625" style="63" bestFit="1" customWidth="1"/>
    <col min="3597" max="3840" width="10.85546875" style="63"/>
    <col min="3841" max="3841" width="4.7109375" style="63" customWidth="1"/>
    <col min="3842" max="3842" width="33" style="63" customWidth="1"/>
    <col min="3843" max="3843" width="15.7109375" style="63" customWidth="1"/>
    <col min="3844" max="3844" width="14.7109375" style="63" customWidth="1"/>
    <col min="3845" max="3845" width="15.85546875" style="63" customWidth="1"/>
    <col min="3846" max="3846" width="13.140625" style="63" customWidth="1"/>
    <col min="3847" max="3847" width="16.85546875" style="63" customWidth="1"/>
    <col min="3848" max="3848" width="14" style="63" customWidth="1"/>
    <col min="3849" max="3849" width="18.140625" style="63" customWidth="1"/>
    <col min="3850" max="3850" width="14.28515625" style="63" customWidth="1"/>
    <col min="3851" max="3851" width="13.28515625" style="63" bestFit="1" customWidth="1"/>
    <col min="3852" max="3852" width="12.140625" style="63" bestFit="1" customWidth="1"/>
    <col min="3853" max="4096" width="10.85546875" style="63"/>
    <col min="4097" max="4097" width="4.7109375" style="63" customWidth="1"/>
    <col min="4098" max="4098" width="33" style="63" customWidth="1"/>
    <col min="4099" max="4099" width="15.7109375" style="63" customWidth="1"/>
    <col min="4100" max="4100" width="14.7109375" style="63" customWidth="1"/>
    <col min="4101" max="4101" width="15.85546875" style="63" customWidth="1"/>
    <col min="4102" max="4102" width="13.140625" style="63" customWidth="1"/>
    <col min="4103" max="4103" width="16.85546875" style="63" customWidth="1"/>
    <col min="4104" max="4104" width="14" style="63" customWidth="1"/>
    <col min="4105" max="4105" width="18.140625" style="63" customWidth="1"/>
    <col min="4106" max="4106" width="14.28515625" style="63" customWidth="1"/>
    <col min="4107" max="4107" width="13.28515625" style="63" bestFit="1" customWidth="1"/>
    <col min="4108" max="4108" width="12.140625" style="63" bestFit="1" customWidth="1"/>
    <col min="4109" max="4352" width="10.85546875" style="63"/>
    <col min="4353" max="4353" width="4.7109375" style="63" customWidth="1"/>
    <col min="4354" max="4354" width="33" style="63" customWidth="1"/>
    <col min="4355" max="4355" width="15.7109375" style="63" customWidth="1"/>
    <col min="4356" max="4356" width="14.7109375" style="63" customWidth="1"/>
    <col min="4357" max="4357" width="15.85546875" style="63" customWidth="1"/>
    <col min="4358" max="4358" width="13.140625" style="63" customWidth="1"/>
    <col min="4359" max="4359" width="16.85546875" style="63" customWidth="1"/>
    <col min="4360" max="4360" width="14" style="63" customWidth="1"/>
    <col min="4361" max="4361" width="18.140625" style="63" customWidth="1"/>
    <col min="4362" max="4362" width="14.28515625" style="63" customWidth="1"/>
    <col min="4363" max="4363" width="13.28515625" style="63" bestFit="1" customWidth="1"/>
    <col min="4364" max="4364" width="12.140625" style="63" bestFit="1" customWidth="1"/>
    <col min="4365" max="4608" width="10.85546875" style="63"/>
    <col min="4609" max="4609" width="4.7109375" style="63" customWidth="1"/>
    <col min="4610" max="4610" width="33" style="63" customWidth="1"/>
    <col min="4611" max="4611" width="15.7109375" style="63" customWidth="1"/>
    <col min="4612" max="4612" width="14.7109375" style="63" customWidth="1"/>
    <col min="4613" max="4613" width="15.85546875" style="63" customWidth="1"/>
    <col min="4614" max="4614" width="13.140625" style="63" customWidth="1"/>
    <col min="4615" max="4615" width="16.85546875" style="63" customWidth="1"/>
    <col min="4616" max="4616" width="14" style="63" customWidth="1"/>
    <col min="4617" max="4617" width="18.140625" style="63" customWidth="1"/>
    <col min="4618" max="4618" width="14.28515625" style="63" customWidth="1"/>
    <col min="4619" max="4619" width="13.28515625" style="63" bestFit="1" customWidth="1"/>
    <col min="4620" max="4620" width="12.140625" style="63" bestFit="1" customWidth="1"/>
    <col min="4621" max="4864" width="10.85546875" style="63"/>
    <col min="4865" max="4865" width="4.7109375" style="63" customWidth="1"/>
    <col min="4866" max="4866" width="33" style="63" customWidth="1"/>
    <col min="4867" max="4867" width="15.7109375" style="63" customWidth="1"/>
    <col min="4868" max="4868" width="14.7109375" style="63" customWidth="1"/>
    <col min="4869" max="4869" width="15.85546875" style="63" customWidth="1"/>
    <col min="4870" max="4870" width="13.140625" style="63" customWidth="1"/>
    <col min="4871" max="4871" width="16.85546875" style="63" customWidth="1"/>
    <col min="4872" max="4872" width="14" style="63" customWidth="1"/>
    <col min="4873" max="4873" width="18.140625" style="63" customWidth="1"/>
    <col min="4874" max="4874" width="14.28515625" style="63" customWidth="1"/>
    <col min="4875" max="4875" width="13.28515625" style="63" bestFit="1" customWidth="1"/>
    <col min="4876" max="4876" width="12.140625" style="63" bestFit="1" customWidth="1"/>
    <col min="4877" max="5120" width="10.85546875" style="63"/>
    <col min="5121" max="5121" width="4.7109375" style="63" customWidth="1"/>
    <col min="5122" max="5122" width="33" style="63" customWidth="1"/>
    <col min="5123" max="5123" width="15.7109375" style="63" customWidth="1"/>
    <col min="5124" max="5124" width="14.7109375" style="63" customWidth="1"/>
    <col min="5125" max="5125" width="15.85546875" style="63" customWidth="1"/>
    <col min="5126" max="5126" width="13.140625" style="63" customWidth="1"/>
    <col min="5127" max="5127" width="16.85546875" style="63" customWidth="1"/>
    <col min="5128" max="5128" width="14" style="63" customWidth="1"/>
    <col min="5129" max="5129" width="18.140625" style="63" customWidth="1"/>
    <col min="5130" max="5130" width="14.28515625" style="63" customWidth="1"/>
    <col min="5131" max="5131" width="13.28515625" style="63" bestFit="1" customWidth="1"/>
    <col min="5132" max="5132" width="12.140625" style="63" bestFit="1" customWidth="1"/>
    <col min="5133" max="5376" width="10.85546875" style="63"/>
    <col min="5377" max="5377" width="4.7109375" style="63" customWidth="1"/>
    <col min="5378" max="5378" width="33" style="63" customWidth="1"/>
    <col min="5379" max="5379" width="15.7109375" style="63" customWidth="1"/>
    <col min="5380" max="5380" width="14.7109375" style="63" customWidth="1"/>
    <col min="5381" max="5381" width="15.85546875" style="63" customWidth="1"/>
    <col min="5382" max="5382" width="13.140625" style="63" customWidth="1"/>
    <col min="5383" max="5383" width="16.85546875" style="63" customWidth="1"/>
    <col min="5384" max="5384" width="14" style="63" customWidth="1"/>
    <col min="5385" max="5385" width="18.140625" style="63" customWidth="1"/>
    <col min="5386" max="5386" width="14.28515625" style="63" customWidth="1"/>
    <col min="5387" max="5387" width="13.28515625" style="63" bestFit="1" customWidth="1"/>
    <col min="5388" max="5388" width="12.140625" style="63" bestFit="1" customWidth="1"/>
    <col min="5389" max="5632" width="10.85546875" style="63"/>
    <col min="5633" max="5633" width="4.7109375" style="63" customWidth="1"/>
    <col min="5634" max="5634" width="33" style="63" customWidth="1"/>
    <col min="5635" max="5635" width="15.7109375" style="63" customWidth="1"/>
    <col min="5636" max="5636" width="14.7109375" style="63" customWidth="1"/>
    <col min="5637" max="5637" width="15.85546875" style="63" customWidth="1"/>
    <col min="5638" max="5638" width="13.140625" style="63" customWidth="1"/>
    <col min="5639" max="5639" width="16.85546875" style="63" customWidth="1"/>
    <col min="5640" max="5640" width="14" style="63" customWidth="1"/>
    <col min="5641" max="5641" width="18.140625" style="63" customWidth="1"/>
    <col min="5642" max="5642" width="14.28515625" style="63" customWidth="1"/>
    <col min="5643" max="5643" width="13.28515625" style="63" bestFit="1" customWidth="1"/>
    <col min="5644" max="5644" width="12.140625" style="63" bestFit="1" customWidth="1"/>
    <col min="5645" max="5888" width="10.85546875" style="63"/>
    <col min="5889" max="5889" width="4.7109375" style="63" customWidth="1"/>
    <col min="5890" max="5890" width="33" style="63" customWidth="1"/>
    <col min="5891" max="5891" width="15.7109375" style="63" customWidth="1"/>
    <col min="5892" max="5892" width="14.7109375" style="63" customWidth="1"/>
    <col min="5893" max="5893" width="15.85546875" style="63" customWidth="1"/>
    <col min="5894" max="5894" width="13.140625" style="63" customWidth="1"/>
    <col min="5895" max="5895" width="16.85546875" style="63" customWidth="1"/>
    <col min="5896" max="5896" width="14" style="63" customWidth="1"/>
    <col min="5897" max="5897" width="18.140625" style="63" customWidth="1"/>
    <col min="5898" max="5898" width="14.28515625" style="63" customWidth="1"/>
    <col min="5899" max="5899" width="13.28515625" style="63" bestFit="1" customWidth="1"/>
    <col min="5900" max="5900" width="12.140625" style="63" bestFit="1" customWidth="1"/>
    <col min="5901" max="6144" width="10.85546875" style="63"/>
    <col min="6145" max="6145" width="4.7109375" style="63" customWidth="1"/>
    <col min="6146" max="6146" width="33" style="63" customWidth="1"/>
    <col min="6147" max="6147" width="15.7109375" style="63" customWidth="1"/>
    <col min="6148" max="6148" width="14.7109375" style="63" customWidth="1"/>
    <col min="6149" max="6149" width="15.85546875" style="63" customWidth="1"/>
    <col min="6150" max="6150" width="13.140625" style="63" customWidth="1"/>
    <col min="6151" max="6151" width="16.85546875" style="63" customWidth="1"/>
    <col min="6152" max="6152" width="14" style="63" customWidth="1"/>
    <col min="6153" max="6153" width="18.140625" style="63" customWidth="1"/>
    <col min="6154" max="6154" width="14.28515625" style="63" customWidth="1"/>
    <col min="6155" max="6155" width="13.28515625" style="63" bestFit="1" customWidth="1"/>
    <col min="6156" max="6156" width="12.140625" style="63" bestFit="1" customWidth="1"/>
    <col min="6157" max="6400" width="10.85546875" style="63"/>
    <col min="6401" max="6401" width="4.7109375" style="63" customWidth="1"/>
    <col min="6402" max="6402" width="33" style="63" customWidth="1"/>
    <col min="6403" max="6403" width="15.7109375" style="63" customWidth="1"/>
    <col min="6404" max="6404" width="14.7109375" style="63" customWidth="1"/>
    <col min="6405" max="6405" width="15.85546875" style="63" customWidth="1"/>
    <col min="6406" max="6406" width="13.140625" style="63" customWidth="1"/>
    <col min="6407" max="6407" width="16.85546875" style="63" customWidth="1"/>
    <col min="6408" max="6408" width="14" style="63" customWidth="1"/>
    <col min="6409" max="6409" width="18.140625" style="63" customWidth="1"/>
    <col min="6410" max="6410" width="14.28515625" style="63" customWidth="1"/>
    <col min="6411" max="6411" width="13.28515625" style="63" bestFit="1" customWidth="1"/>
    <col min="6412" max="6412" width="12.140625" style="63" bestFit="1" customWidth="1"/>
    <col min="6413" max="6656" width="10.85546875" style="63"/>
    <col min="6657" max="6657" width="4.7109375" style="63" customWidth="1"/>
    <col min="6658" max="6658" width="33" style="63" customWidth="1"/>
    <col min="6659" max="6659" width="15.7109375" style="63" customWidth="1"/>
    <col min="6660" max="6660" width="14.7109375" style="63" customWidth="1"/>
    <col min="6661" max="6661" width="15.85546875" style="63" customWidth="1"/>
    <col min="6662" max="6662" width="13.140625" style="63" customWidth="1"/>
    <col min="6663" max="6663" width="16.85546875" style="63" customWidth="1"/>
    <col min="6664" max="6664" width="14" style="63" customWidth="1"/>
    <col min="6665" max="6665" width="18.140625" style="63" customWidth="1"/>
    <col min="6666" max="6666" width="14.28515625" style="63" customWidth="1"/>
    <col min="6667" max="6667" width="13.28515625" style="63" bestFit="1" customWidth="1"/>
    <col min="6668" max="6668" width="12.140625" style="63" bestFit="1" customWidth="1"/>
    <col min="6669" max="6912" width="10.85546875" style="63"/>
    <col min="6913" max="6913" width="4.7109375" style="63" customWidth="1"/>
    <col min="6914" max="6914" width="33" style="63" customWidth="1"/>
    <col min="6915" max="6915" width="15.7109375" style="63" customWidth="1"/>
    <col min="6916" max="6916" width="14.7109375" style="63" customWidth="1"/>
    <col min="6917" max="6917" width="15.85546875" style="63" customWidth="1"/>
    <col min="6918" max="6918" width="13.140625" style="63" customWidth="1"/>
    <col min="6919" max="6919" width="16.85546875" style="63" customWidth="1"/>
    <col min="6920" max="6920" width="14" style="63" customWidth="1"/>
    <col min="6921" max="6921" width="18.140625" style="63" customWidth="1"/>
    <col min="6922" max="6922" width="14.28515625" style="63" customWidth="1"/>
    <col min="6923" max="6923" width="13.28515625" style="63" bestFit="1" customWidth="1"/>
    <col min="6924" max="6924" width="12.140625" style="63" bestFit="1" customWidth="1"/>
    <col min="6925" max="7168" width="10.85546875" style="63"/>
    <col min="7169" max="7169" width="4.7109375" style="63" customWidth="1"/>
    <col min="7170" max="7170" width="33" style="63" customWidth="1"/>
    <col min="7171" max="7171" width="15.7109375" style="63" customWidth="1"/>
    <col min="7172" max="7172" width="14.7109375" style="63" customWidth="1"/>
    <col min="7173" max="7173" width="15.85546875" style="63" customWidth="1"/>
    <col min="7174" max="7174" width="13.140625" style="63" customWidth="1"/>
    <col min="7175" max="7175" width="16.85546875" style="63" customWidth="1"/>
    <col min="7176" max="7176" width="14" style="63" customWidth="1"/>
    <col min="7177" max="7177" width="18.140625" style="63" customWidth="1"/>
    <col min="7178" max="7178" width="14.28515625" style="63" customWidth="1"/>
    <col min="7179" max="7179" width="13.28515625" style="63" bestFit="1" customWidth="1"/>
    <col min="7180" max="7180" width="12.140625" style="63" bestFit="1" customWidth="1"/>
    <col min="7181" max="7424" width="10.85546875" style="63"/>
    <col min="7425" max="7425" width="4.7109375" style="63" customWidth="1"/>
    <col min="7426" max="7426" width="33" style="63" customWidth="1"/>
    <col min="7427" max="7427" width="15.7109375" style="63" customWidth="1"/>
    <col min="7428" max="7428" width="14.7109375" style="63" customWidth="1"/>
    <col min="7429" max="7429" width="15.85546875" style="63" customWidth="1"/>
    <col min="7430" max="7430" width="13.140625" style="63" customWidth="1"/>
    <col min="7431" max="7431" width="16.85546875" style="63" customWidth="1"/>
    <col min="7432" max="7432" width="14" style="63" customWidth="1"/>
    <col min="7433" max="7433" width="18.140625" style="63" customWidth="1"/>
    <col min="7434" max="7434" width="14.28515625" style="63" customWidth="1"/>
    <col min="7435" max="7435" width="13.28515625" style="63" bestFit="1" customWidth="1"/>
    <col min="7436" max="7436" width="12.140625" style="63" bestFit="1" customWidth="1"/>
    <col min="7437" max="7680" width="10.85546875" style="63"/>
    <col min="7681" max="7681" width="4.7109375" style="63" customWidth="1"/>
    <col min="7682" max="7682" width="33" style="63" customWidth="1"/>
    <col min="7683" max="7683" width="15.7109375" style="63" customWidth="1"/>
    <col min="7684" max="7684" width="14.7109375" style="63" customWidth="1"/>
    <col min="7685" max="7685" width="15.85546875" style="63" customWidth="1"/>
    <col min="7686" max="7686" width="13.140625" style="63" customWidth="1"/>
    <col min="7687" max="7687" width="16.85546875" style="63" customWidth="1"/>
    <col min="7688" max="7688" width="14" style="63" customWidth="1"/>
    <col min="7689" max="7689" width="18.140625" style="63" customWidth="1"/>
    <col min="7690" max="7690" width="14.28515625" style="63" customWidth="1"/>
    <col min="7691" max="7691" width="13.28515625" style="63" bestFit="1" customWidth="1"/>
    <col min="7692" max="7692" width="12.140625" style="63" bestFit="1" customWidth="1"/>
    <col min="7693" max="7936" width="10.85546875" style="63"/>
    <col min="7937" max="7937" width="4.7109375" style="63" customWidth="1"/>
    <col min="7938" max="7938" width="33" style="63" customWidth="1"/>
    <col min="7939" max="7939" width="15.7109375" style="63" customWidth="1"/>
    <col min="7940" max="7940" width="14.7109375" style="63" customWidth="1"/>
    <col min="7941" max="7941" width="15.85546875" style="63" customWidth="1"/>
    <col min="7942" max="7942" width="13.140625" style="63" customWidth="1"/>
    <col min="7943" max="7943" width="16.85546875" style="63" customWidth="1"/>
    <col min="7944" max="7944" width="14" style="63" customWidth="1"/>
    <col min="7945" max="7945" width="18.140625" style="63" customWidth="1"/>
    <col min="7946" max="7946" width="14.28515625" style="63" customWidth="1"/>
    <col min="7947" max="7947" width="13.28515625" style="63" bestFit="1" customWidth="1"/>
    <col min="7948" max="7948" width="12.140625" style="63" bestFit="1" customWidth="1"/>
    <col min="7949" max="8192" width="10.85546875" style="63"/>
    <col min="8193" max="8193" width="4.7109375" style="63" customWidth="1"/>
    <col min="8194" max="8194" width="33" style="63" customWidth="1"/>
    <col min="8195" max="8195" width="15.7109375" style="63" customWidth="1"/>
    <col min="8196" max="8196" width="14.7109375" style="63" customWidth="1"/>
    <col min="8197" max="8197" width="15.85546875" style="63" customWidth="1"/>
    <col min="8198" max="8198" width="13.140625" style="63" customWidth="1"/>
    <col min="8199" max="8199" width="16.85546875" style="63" customWidth="1"/>
    <col min="8200" max="8200" width="14" style="63" customWidth="1"/>
    <col min="8201" max="8201" width="18.140625" style="63" customWidth="1"/>
    <col min="8202" max="8202" width="14.28515625" style="63" customWidth="1"/>
    <col min="8203" max="8203" width="13.28515625" style="63" bestFit="1" customWidth="1"/>
    <col min="8204" max="8204" width="12.140625" style="63" bestFit="1" customWidth="1"/>
    <col min="8205" max="8448" width="10.85546875" style="63"/>
    <col min="8449" max="8449" width="4.7109375" style="63" customWidth="1"/>
    <col min="8450" max="8450" width="33" style="63" customWidth="1"/>
    <col min="8451" max="8451" width="15.7109375" style="63" customWidth="1"/>
    <col min="8452" max="8452" width="14.7109375" style="63" customWidth="1"/>
    <col min="8453" max="8453" width="15.85546875" style="63" customWidth="1"/>
    <col min="8454" max="8454" width="13.140625" style="63" customWidth="1"/>
    <col min="8455" max="8455" width="16.85546875" style="63" customWidth="1"/>
    <col min="8456" max="8456" width="14" style="63" customWidth="1"/>
    <col min="8457" max="8457" width="18.140625" style="63" customWidth="1"/>
    <col min="8458" max="8458" width="14.28515625" style="63" customWidth="1"/>
    <col min="8459" max="8459" width="13.28515625" style="63" bestFit="1" customWidth="1"/>
    <col min="8460" max="8460" width="12.140625" style="63" bestFit="1" customWidth="1"/>
    <col min="8461" max="8704" width="10.85546875" style="63"/>
    <col min="8705" max="8705" width="4.7109375" style="63" customWidth="1"/>
    <col min="8706" max="8706" width="33" style="63" customWidth="1"/>
    <col min="8707" max="8707" width="15.7109375" style="63" customWidth="1"/>
    <col min="8708" max="8708" width="14.7109375" style="63" customWidth="1"/>
    <col min="8709" max="8709" width="15.85546875" style="63" customWidth="1"/>
    <col min="8710" max="8710" width="13.140625" style="63" customWidth="1"/>
    <col min="8711" max="8711" width="16.85546875" style="63" customWidth="1"/>
    <col min="8712" max="8712" width="14" style="63" customWidth="1"/>
    <col min="8713" max="8713" width="18.140625" style="63" customWidth="1"/>
    <col min="8714" max="8714" width="14.28515625" style="63" customWidth="1"/>
    <col min="8715" max="8715" width="13.28515625" style="63" bestFit="1" customWidth="1"/>
    <col min="8716" max="8716" width="12.140625" style="63" bestFit="1" customWidth="1"/>
    <col min="8717" max="8960" width="10.85546875" style="63"/>
    <col min="8961" max="8961" width="4.7109375" style="63" customWidth="1"/>
    <col min="8962" max="8962" width="33" style="63" customWidth="1"/>
    <col min="8963" max="8963" width="15.7109375" style="63" customWidth="1"/>
    <col min="8964" max="8964" width="14.7109375" style="63" customWidth="1"/>
    <col min="8965" max="8965" width="15.85546875" style="63" customWidth="1"/>
    <col min="8966" max="8966" width="13.140625" style="63" customWidth="1"/>
    <col min="8967" max="8967" width="16.85546875" style="63" customWidth="1"/>
    <col min="8968" max="8968" width="14" style="63" customWidth="1"/>
    <col min="8969" max="8969" width="18.140625" style="63" customWidth="1"/>
    <col min="8970" max="8970" width="14.28515625" style="63" customWidth="1"/>
    <col min="8971" max="8971" width="13.28515625" style="63" bestFit="1" customWidth="1"/>
    <col min="8972" max="8972" width="12.140625" style="63" bestFit="1" customWidth="1"/>
    <col min="8973" max="9216" width="10.85546875" style="63"/>
    <col min="9217" max="9217" width="4.7109375" style="63" customWidth="1"/>
    <col min="9218" max="9218" width="33" style="63" customWidth="1"/>
    <col min="9219" max="9219" width="15.7109375" style="63" customWidth="1"/>
    <col min="9220" max="9220" width="14.7109375" style="63" customWidth="1"/>
    <col min="9221" max="9221" width="15.85546875" style="63" customWidth="1"/>
    <col min="9222" max="9222" width="13.140625" style="63" customWidth="1"/>
    <col min="9223" max="9223" width="16.85546875" style="63" customWidth="1"/>
    <col min="9224" max="9224" width="14" style="63" customWidth="1"/>
    <col min="9225" max="9225" width="18.140625" style="63" customWidth="1"/>
    <col min="9226" max="9226" width="14.28515625" style="63" customWidth="1"/>
    <col min="9227" max="9227" width="13.28515625" style="63" bestFit="1" customWidth="1"/>
    <col min="9228" max="9228" width="12.140625" style="63" bestFit="1" customWidth="1"/>
    <col min="9229" max="9472" width="10.85546875" style="63"/>
    <col min="9473" max="9473" width="4.7109375" style="63" customWidth="1"/>
    <col min="9474" max="9474" width="33" style="63" customWidth="1"/>
    <col min="9475" max="9475" width="15.7109375" style="63" customWidth="1"/>
    <col min="9476" max="9476" width="14.7109375" style="63" customWidth="1"/>
    <col min="9477" max="9477" width="15.85546875" style="63" customWidth="1"/>
    <col min="9478" max="9478" width="13.140625" style="63" customWidth="1"/>
    <col min="9479" max="9479" width="16.85546875" style="63" customWidth="1"/>
    <col min="9480" max="9480" width="14" style="63" customWidth="1"/>
    <col min="9481" max="9481" width="18.140625" style="63" customWidth="1"/>
    <col min="9482" max="9482" width="14.28515625" style="63" customWidth="1"/>
    <col min="9483" max="9483" width="13.28515625" style="63" bestFit="1" customWidth="1"/>
    <col min="9484" max="9484" width="12.140625" style="63" bestFit="1" customWidth="1"/>
    <col min="9485" max="9728" width="10.85546875" style="63"/>
    <col min="9729" max="9729" width="4.7109375" style="63" customWidth="1"/>
    <col min="9730" max="9730" width="33" style="63" customWidth="1"/>
    <col min="9731" max="9731" width="15.7109375" style="63" customWidth="1"/>
    <col min="9732" max="9732" width="14.7109375" style="63" customWidth="1"/>
    <col min="9733" max="9733" width="15.85546875" style="63" customWidth="1"/>
    <col min="9734" max="9734" width="13.140625" style="63" customWidth="1"/>
    <col min="9735" max="9735" width="16.85546875" style="63" customWidth="1"/>
    <col min="9736" max="9736" width="14" style="63" customWidth="1"/>
    <col min="9737" max="9737" width="18.140625" style="63" customWidth="1"/>
    <col min="9738" max="9738" width="14.28515625" style="63" customWidth="1"/>
    <col min="9739" max="9739" width="13.28515625" style="63" bestFit="1" customWidth="1"/>
    <col min="9740" max="9740" width="12.140625" style="63" bestFit="1" customWidth="1"/>
    <col min="9741" max="9984" width="10.85546875" style="63"/>
    <col min="9985" max="9985" width="4.7109375" style="63" customWidth="1"/>
    <col min="9986" max="9986" width="33" style="63" customWidth="1"/>
    <col min="9987" max="9987" width="15.7109375" style="63" customWidth="1"/>
    <col min="9988" max="9988" width="14.7109375" style="63" customWidth="1"/>
    <col min="9989" max="9989" width="15.85546875" style="63" customWidth="1"/>
    <col min="9990" max="9990" width="13.140625" style="63" customWidth="1"/>
    <col min="9991" max="9991" width="16.85546875" style="63" customWidth="1"/>
    <col min="9992" max="9992" width="14" style="63" customWidth="1"/>
    <col min="9993" max="9993" width="18.140625" style="63" customWidth="1"/>
    <col min="9994" max="9994" width="14.28515625" style="63" customWidth="1"/>
    <col min="9995" max="9995" width="13.28515625" style="63" bestFit="1" customWidth="1"/>
    <col min="9996" max="9996" width="12.140625" style="63" bestFit="1" customWidth="1"/>
    <col min="9997" max="10240" width="10.85546875" style="63"/>
    <col min="10241" max="10241" width="4.7109375" style="63" customWidth="1"/>
    <col min="10242" max="10242" width="33" style="63" customWidth="1"/>
    <col min="10243" max="10243" width="15.7109375" style="63" customWidth="1"/>
    <col min="10244" max="10244" width="14.7109375" style="63" customWidth="1"/>
    <col min="10245" max="10245" width="15.85546875" style="63" customWidth="1"/>
    <col min="10246" max="10246" width="13.140625" style="63" customWidth="1"/>
    <col min="10247" max="10247" width="16.85546875" style="63" customWidth="1"/>
    <col min="10248" max="10248" width="14" style="63" customWidth="1"/>
    <col min="10249" max="10249" width="18.140625" style="63" customWidth="1"/>
    <col min="10250" max="10250" width="14.28515625" style="63" customWidth="1"/>
    <col min="10251" max="10251" width="13.28515625" style="63" bestFit="1" customWidth="1"/>
    <col min="10252" max="10252" width="12.140625" style="63" bestFit="1" customWidth="1"/>
    <col min="10253" max="10496" width="10.85546875" style="63"/>
    <col min="10497" max="10497" width="4.7109375" style="63" customWidth="1"/>
    <col min="10498" max="10498" width="33" style="63" customWidth="1"/>
    <col min="10499" max="10499" width="15.7109375" style="63" customWidth="1"/>
    <col min="10500" max="10500" width="14.7109375" style="63" customWidth="1"/>
    <col min="10501" max="10501" width="15.85546875" style="63" customWidth="1"/>
    <col min="10502" max="10502" width="13.140625" style="63" customWidth="1"/>
    <col min="10503" max="10503" width="16.85546875" style="63" customWidth="1"/>
    <col min="10504" max="10504" width="14" style="63" customWidth="1"/>
    <col min="10505" max="10505" width="18.140625" style="63" customWidth="1"/>
    <col min="10506" max="10506" width="14.28515625" style="63" customWidth="1"/>
    <col min="10507" max="10507" width="13.28515625" style="63" bestFit="1" customWidth="1"/>
    <col min="10508" max="10508" width="12.140625" style="63" bestFit="1" customWidth="1"/>
    <col min="10509" max="10752" width="10.85546875" style="63"/>
    <col min="10753" max="10753" width="4.7109375" style="63" customWidth="1"/>
    <col min="10754" max="10754" width="33" style="63" customWidth="1"/>
    <col min="10755" max="10755" width="15.7109375" style="63" customWidth="1"/>
    <col min="10756" max="10756" width="14.7109375" style="63" customWidth="1"/>
    <col min="10757" max="10757" width="15.85546875" style="63" customWidth="1"/>
    <col min="10758" max="10758" width="13.140625" style="63" customWidth="1"/>
    <col min="10759" max="10759" width="16.85546875" style="63" customWidth="1"/>
    <col min="10760" max="10760" width="14" style="63" customWidth="1"/>
    <col min="10761" max="10761" width="18.140625" style="63" customWidth="1"/>
    <col min="10762" max="10762" width="14.28515625" style="63" customWidth="1"/>
    <col min="10763" max="10763" width="13.28515625" style="63" bestFit="1" customWidth="1"/>
    <col min="10764" max="10764" width="12.140625" style="63" bestFit="1" customWidth="1"/>
    <col min="10765" max="11008" width="10.85546875" style="63"/>
    <col min="11009" max="11009" width="4.7109375" style="63" customWidth="1"/>
    <col min="11010" max="11010" width="33" style="63" customWidth="1"/>
    <col min="11011" max="11011" width="15.7109375" style="63" customWidth="1"/>
    <col min="11012" max="11012" width="14.7109375" style="63" customWidth="1"/>
    <col min="11013" max="11013" width="15.85546875" style="63" customWidth="1"/>
    <col min="11014" max="11014" width="13.140625" style="63" customWidth="1"/>
    <col min="11015" max="11015" width="16.85546875" style="63" customWidth="1"/>
    <col min="11016" max="11016" width="14" style="63" customWidth="1"/>
    <col min="11017" max="11017" width="18.140625" style="63" customWidth="1"/>
    <col min="11018" max="11018" width="14.28515625" style="63" customWidth="1"/>
    <col min="11019" max="11019" width="13.28515625" style="63" bestFit="1" customWidth="1"/>
    <col min="11020" max="11020" width="12.140625" style="63" bestFit="1" customWidth="1"/>
    <col min="11021" max="11264" width="10.85546875" style="63"/>
    <col min="11265" max="11265" width="4.7109375" style="63" customWidth="1"/>
    <col min="11266" max="11266" width="33" style="63" customWidth="1"/>
    <col min="11267" max="11267" width="15.7109375" style="63" customWidth="1"/>
    <col min="11268" max="11268" width="14.7109375" style="63" customWidth="1"/>
    <col min="11269" max="11269" width="15.85546875" style="63" customWidth="1"/>
    <col min="11270" max="11270" width="13.140625" style="63" customWidth="1"/>
    <col min="11271" max="11271" width="16.85546875" style="63" customWidth="1"/>
    <col min="11272" max="11272" width="14" style="63" customWidth="1"/>
    <col min="11273" max="11273" width="18.140625" style="63" customWidth="1"/>
    <col min="11274" max="11274" width="14.28515625" style="63" customWidth="1"/>
    <col min="11275" max="11275" width="13.28515625" style="63" bestFit="1" customWidth="1"/>
    <col min="11276" max="11276" width="12.140625" style="63" bestFit="1" customWidth="1"/>
    <col min="11277" max="11520" width="10.85546875" style="63"/>
    <col min="11521" max="11521" width="4.7109375" style="63" customWidth="1"/>
    <col min="11522" max="11522" width="33" style="63" customWidth="1"/>
    <col min="11523" max="11523" width="15.7109375" style="63" customWidth="1"/>
    <col min="11524" max="11524" width="14.7109375" style="63" customWidth="1"/>
    <col min="11525" max="11525" width="15.85546875" style="63" customWidth="1"/>
    <col min="11526" max="11526" width="13.140625" style="63" customWidth="1"/>
    <col min="11527" max="11527" width="16.85546875" style="63" customWidth="1"/>
    <col min="11528" max="11528" width="14" style="63" customWidth="1"/>
    <col min="11529" max="11529" width="18.140625" style="63" customWidth="1"/>
    <col min="11530" max="11530" width="14.28515625" style="63" customWidth="1"/>
    <col min="11531" max="11531" width="13.28515625" style="63" bestFit="1" customWidth="1"/>
    <col min="11532" max="11532" width="12.140625" style="63" bestFit="1" customWidth="1"/>
    <col min="11533" max="11776" width="10.85546875" style="63"/>
    <col min="11777" max="11777" width="4.7109375" style="63" customWidth="1"/>
    <col min="11778" max="11778" width="33" style="63" customWidth="1"/>
    <col min="11779" max="11779" width="15.7109375" style="63" customWidth="1"/>
    <col min="11780" max="11780" width="14.7109375" style="63" customWidth="1"/>
    <col min="11781" max="11781" width="15.85546875" style="63" customWidth="1"/>
    <col min="11782" max="11782" width="13.140625" style="63" customWidth="1"/>
    <col min="11783" max="11783" width="16.85546875" style="63" customWidth="1"/>
    <col min="11784" max="11784" width="14" style="63" customWidth="1"/>
    <col min="11785" max="11785" width="18.140625" style="63" customWidth="1"/>
    <col min="11786" max="11786" width="14.28515625" style="63" customWidth="1"/>
    <col min="11787" max="11787" width="13.28515625" style="63" bestFit="1" customWidth="1"/>
    <col min="11788" max="11788" width="12.140625" style="63" bestFit="1" customWidth="1"/>
    <col min="11789" max="12032" width="10.85546875" style="63"/>
    <col min="12033" max="12033" width="4.7109375" style="63" customWidth="1"/>
    <col min="12034" max="12034" width="33" style="63" customWidth="1"/>
    <col min="12035" max="12035" width="15.7109375" style="63" customWidth="1"/>
    <col min="12036" max="12036" width="14.7109375" style="63" customWidth="1"/>
    <col min="12037" max="12037" width="15.85546875" style="63" customWidth="1"/>
    <col min="12038" max="12038" width="13.140625" style="63" customWidth="1"/>
    <col min="12039" max="12039" width="16.85546875" style="63" customWidth="1"/>
    <col min="12040" max="12040" width="14" style="63" customWidth="1"/>
    <col min="12041" max="12041" width="18.140625" style="63" customWidth="1"/>
    <col min="12042" max="12042" width="14.28515625" style="63" customWidth="1"/>
    <col min="12043" max="12043" width="13.28515625" style="63" bestFit="1" customWidth="1"/>
    <col min="12044" max="12044" width="12.140625" style="63" bestFit="1" customWidth="1"/>
    <col min="12045" max="12288" width="10.85546875" style="63"/>
    <col min="12289" max="12289" width="4.7109375" style="63" customWidth="1"/>
    <col min="12290" max="12290" width="33" style="63" customWidth="1"/>
    <col min="12291" max="12291" width="15.7109375" style="63" customWidth="1"/>
    <col min="12292" max="12292" width="14.7109375" style="63" customWidth="1"/>
    <col min="12293" max="12293" width="15.85546875" style="63" customWidth="1"/>
    <col min="12294" max="12294" width="13.140625" style="63" customWidth="1"/>
    <col min="12295" max="12295" width="16.85546875" style="63" customWidth="1"/>
    <col min="12296" max="12296" width="14" style="63" customWidth="1"/>
    <col min="12297" max="12297" width="18.140625" style="63" customWidth="1"/>
    <col min="12298" max="12298" width="14.28515625" style="63" customWidth="1"/>
    <col min="12299" max="12299" width="13.28515625" style="63" bestFit="1" customWidth="1"/>
    <col min="12300" max="12300" width="12.140625" style="63" bestFit="1" customWidth="1"/>
    <col min="12301" max="12544" width="10.85546875" style="63"/>
    <col min="12545" max="12545" width="4.7109375" style="63" customWidth="1"/>
    <col min="12546" max="12546" width="33" style="63" customWidth="1"/>
    <col min="12547" max="12547" width="15.7109375" style="63" customWidth="1"/>
    <col min="12548" max="12548" width="14.7109375" style="63" customWidth="1"/>
    <col min="12549" max="12549" width="15.85546875" style="63" customWidth="1"/>
    <col min="12550" max="12550" width="13.140625" style="63" customWidth="1"/>
    <col min="12551" max="12551" width="16.85546875" style="63" customWidth="1"/>
    <col min="12552" max="12552" width="14" style="63" customWidth="1"/>
    <col min="12553" max="12553" width="18.140625" style="63" customWidth="1"/>
    <col min="12554" max="12554" width="14.28515625" style="63" customWidth="1"/>
    <col min="12555" max="12555" width="13.28515625" style="63" bestFit="1" customWidth="1"/>
    <col min="12556" max="12556" width="12.140625" style="63" bestFit="1" customWidth="1"/>
    <col min="12557" max="12800" width="10.85546875" style="63"/>
    <col min="12801" max="12801" width="4.7109375" style="63" customWidth="1"/>
    <col min="12802" max="12802" width="33" style="63" customWidth="1"/>
    <col min="12803" max="12803" width="15.7109375" style="63" customWidth="1"/>
    <col min="12804" max="12804" width="14.7109375" style="63" customWidth="1"/>
    <col min="12805" max="12805" width="15.85546875" style="63" customWidth="1"/>
    <col min="12806" max="12806" width="13.140625" style="63" customWidth="1"/>
    <col min="12807" max="12807" width="16.85546875" style="63" customWidth="1"/>
    <col min="12808" max="12808" width="14" style="63" customWidth="1"/>
    <col min="12809" max="12809" width="18.140625" style="63" customWidth="1"/>
    <col min="12810" max="12810" width="14.28515625" style="63" customWidth="1"/>
    <col min="12811" max="12811" width="13.28515625" style="63" bestFit="1" customWidth="1"/>
    <col min="12812" max="12812" width="12.140625" style="63" bestFit="1" customWidth="1"/>
    <col min="12813" max="13056" width="10.85546875" style="63"/>
    <col min="13057" max="13057" width="4.7109375" style="63" customWidth="1"/>
    <col min="13058" max="13058" width="33" style="63" customWidth="1"/>
    <col min="13059" max="13059" width="15.7109375" style="63" customWidth="1"/>
    <col min="13060" max="13060" width="14.7109375" style="63" customWidth="1"/>
    <col min="13061" max="13061" width="15.85546875" style="63" customWidth="1"/>
    <col min="13062" max="13062" width="13.140625" style="63" customWidth="1"/>
    <col min="13063" max="13063" width="16.85546875" style="63" customWidth="1"/>
    <col min="13064" max="13064" width="14" style="63" customWidth="1"/>
    <col min="13065" max="13065" width="18.140625" style="63" customWidth="1"/>
    <col min="13066" max="13066" width="14.28515625" style="63" customWidth="1"/>
    <col min="13067" max="13067" width="13.28515625" style="63" bestFit="1" customWidth="1"/>
    <col min="13068" max="13068" width="12.140625" style="63" bestFit="1" customWidth="1"/>
    <col min="13069" max="13312" width="10.85546875" style="63"/>
    <col min="13313" max="13313" width="4.7109375" style="63" customWidth="1"/>
    <col min="13314" max="13314" width="33" style="63" customWidth="1"/>
    <col min="13315" max="13315" width="15.7109375" style="63" customWidth="1"/>
    <col min="13316" max="13316" width="14.7109375" style="63" customWidth="1"/>
    <col min="13317" max="13317" width="15.85546875" style="63" customWidth="1"/>
    <col min="13318" max="13318" width="13.140625" style="63" customWidth="1"/>
    <col min="13319" max="13319" width="16.85546875" style="63" customWidth="1"/>
    <col min="13320" max="13320" width="14" style="63" customWidth="1"/>
    <col min="13321" max="13321" width="18.140625" style="63" customWidth="1"/>
    <col min="13322" max="13322" width="14.28515625" style="63" customWidth="1"/>
    <col min="13323" max="13323" width="13.28515625" style="63" bestFit="1" customWidth="1"/>
    <col min="13324" max="13324" width="12.140625" style="63" bestFit="1" customWidth="1"/>
    <col min="13325" max="13568" width="10.85546875" style="63"/>
    <col min="13569" max="13569" width="4.7109375" style="63" customWidth="1"/>
    <col min="13570" max="13570" width="33" style="63" customWidth="1"/>
    <col min="13571" max="13571" width="15.7109375" style="63" customWidth="1"/>
    <col min="13572" max="13572" width="14.7109375" style="63" customWidth="1"/>
    <col min="13573" max="13573" width="15.85546875" style="63" customWidth="1"/>
    <col min="13574" max="13574" width="13.140625" style="63" customWidth="1"/>
    <col min="13575" max="13575" width="16.85546875" style="63" customWidth="1"/>
    <col min="13576" max="13576" width="14" style="63" customWidth="1"/>
    <col min="13577" max="13577" width="18.140625" style="63" customWidth="1"/>
    <col min="13578" max="13578" width="14.28515625" style="63" customWidth="1"/>
    <col min="13579" max="13579" width="13.28515625" style="63" bestFit="1" customWidth="1"/>
    <col min="13580" max="13580" width="12.140625" style="63" bestFit="1" customWidth="1"/>
    <col min="13581" max="13824" width="10.85546875" style="63"/>
    <col min="13825" max="13825" width="4.7109375" style="63" customWidth="1"/>
    <col min="13826" max="13826" width="33" style="63" customWidth="1"/>
    <col min="13827" max="13827" width="15.7109375" style="63" customWidth="1"/>
    <col min="13828" max="13828" width="14.7109375" style="63" customWidth="1"/>
    <col min="13829" max="13829" width="15.85546875" style="63" customWidth="1"/>
    <col min="13830" max="13830" width="13.140625" style="63" customWidth="1"/>
    <col min="13831" max="13831" width="16.85546875" style="63" customWidth="1"/>
    <col min="13832" max="13832" width="14" style="63" customWidth="1"/>
    <col min="13833" max="13833" width="18.140625" style="63" customWidth="1"/>
    <col min="13834" max="13834" width="14.28515625" style="63" customWidth="1"/>
    <col min="13835" max="13835" width="13.28515625" style="63" bestFit="1" customWidth="1"/>
    <col min="13836" max="13836" width="12.140625" style="63" bestFit="1" customWidth="1"/>
    <col min="13837" max="14080" width="10.85546875" style="63"/>
    <col min="14081" max="14081" width="4.7109375" style="63" customWidth="1"/>
    <col min="14082" max="14082" width="33" style="63" customWidth="1"/>
    <col min="14083" max="14083" width="15.7109375" style="63" customWidth="1"/>
    <col min="14084" max="14084" width="14.7109375" style="63" customWidth="1"/>
    <col min="14085" max="14085" width="15.85546875" style="63" customWidth="1"/>
    <col min="14086" max="14086" width="13.140625" style="63" customWidth="1"/>
    <col min="14087" max="14087" width="16.85546875" style="63" customWidth="1"/>
    <col min="14088" max="14088" width="14" style="63" customWidth="1"/>
    <col min="14089" max="14089" width="18.140625" style="63" customWidth="1"/>
    <col min="14090" max="14090" width="14.28515625" style="63" customWidth="1"/>
    <col min="14091" max="14091" width="13.28515625" style="63" bestFit="1" customWidth="1"/>
    <col min="14092" max="14092" width="12.140625" style="63" bestFit="1" customWidth="1"/>
    <col min="14093" max="14336" width="10.85546875" style="63"/>
    <col min="14337" max="14337" width="4.7109375" style="63" customWidth="1"/>
    <col min="14338" max="14338" width="33" style="63" customWidth="1"/>
    <col min="14339" max="14339" width="15.7109375" style="63" customWidth="1"/>
    <col min="14340" max="14340" width="14.7109375" style="63" customWidth="1"/>
    <col min="14341" max="14341" width="15.85546875" style="63" customWidth="1"/>
    <col min="14342" max="14342" width="13.140625" style="63" customWidth="1"/>
    <col min="14343" max="14343" width="16.85546875" style="63" customWidth="1"/>
    <col min="14344" max="14344" width="14" style="63" customWidth="1"/>
    <col min="14345" max="14345" width="18.140625" style="63" customWidth="1"/>
    <col min="14346" max="14346" width="14.28515625" style="63" customWidth="1"/>
    <col min="14347" max="14347" width="13.28515625" style="63" bestFit="1" customWidth="1"/>
    <col min="14348" max="14348" width="12.140625" style="63" bestFit="1" customWidth="1"/>
    <col min="14349" max="14592" width="10.85546875" style="63"/>
    <col min="14593" max="14593" width="4.7109375" style="63" customWidth="1"/>
    <col min="14594" max="14594" width="33" style="63" customWidth="1"/>
    <col min="14595" max="14595" width="15.7109375" style="63" customWidth="1"/>
    <col min="14596" max="14596" width="14.7109375" style="63" customWidth="1"/>
    <col min="14597" max="14597" width="15.85546875" style="63" customWidth="1"/>
    <col min="14598" max="14598" width="13.140625" style="63" customWidth="1"/>
    <col min="14599" max="14599" width="16.85546875" style="63" customWidth="1"/>
    <col min="14600" max="14600" width="14" style="63" customWidth="1"/>
    <col min="14601" max="14601" width="18.140625" style="63" customWidth="1"/>
    <col min="14602" max="14602" width="14.28515625" style="63" customWidth="1"/>
    <col min="14603" max="14603" width="13.28515625" style="63" bestFit="1" customWidth="1"/>
    <col min="14604" max="14604" width="12.140625" style="63" bestFit="1" customWidth="1"/>
    <col min="14605" max="14848" width="10.85546875" style="63"/>
    <col min="14849" max="14849" width="4.7109375" style="63" customWidth="1"/>
    <col min="14850" max="14850" width="33" style="63" customWidth="1"/>
    <col min="14851" max="14851" width="15.7109375" style="63" customWidth="1"/>
    <col min="14852" max="14852" width="14.7109375" style="63" customWidth="1"/>
    <col min="14853" max="14853" width="15.85546875" style="63" customWidth="1"/>
    <col min="14854" max="14854" width="13.140625" style="63" customWidth="1"/>
    <col min="14855" max="14855" width="16.85546875" style="63" customWidth="1"/>
    <col min="14856" max="14856" width="14" style="63" customWidth="1"/>
    <col min="14857" max="14857" width="18.140625" style="63" customWidth="1"/>
    <col min="14858" max="14858" width="14.28515625" style="63" customWidth="1"/>
    <col min="14859" max="14859" width="13.28515625" style="63" bestFit="1" customWidth="1"/>
    <col min="14860" max="14860" width="12.140625" style="63" bestFit="1" customWidth="1"/>
    <col min="14861" max="15104" width="10.85546875" style="63"/>
    <col min="15105" max="15105" width="4.7109375" style="63" customWidth="1"/>
    <col min="15106" max="15106" width="33" style="63" customWidth="1"/>
    <col min="15107" max="15107" width="15.7109375" style="63" customWidth="1"/>
    <col min="15108" max="15108" width="14.7109375" style="63" customWidth="1"/>
    <col min="15109" max="15109" width="15.85546875" style="63" customWidth="1"/>
    <col min="15110" max="15110" width="13.140625" style="63" customWidth="1"/>
    <col min="15111" max="15111" width="16.85546875" style="63" customWidth="1"/>
    <col min="15112" max="15112" width="14" style="63" customWidth="1"/>
    <col min="15113" max="15113" width="18.140625" style="63" customWidth="1"/>
    <col min="15114" max="15114" width="14.28515625" style="63" customWidth="1"/>
    <col min="15115" max="15115" width="13.28515625" style="63" bestFit="1" customWidth="1"/>
    <col min="15116" max="15116" width="12.140625" style="63" bestFit="1" customWidth="1"/>
    <col min="15117" max="15360" width="10.85546875" style="63"/>
    <col min="15361" max="15361" width="4.7109375" style="63" customWidth="1"/>
    <col min="15362" max="15362" width="33" style="63" customWidth="1"/>
    <col min="15363" max="15363" width="15.7109375" style="63" customWidth="1"/>
    <col min="15364" max="15364" width="14.7109375" style="63" customWidth="1"/>
    <col min="15365" max="15365" width="15.85546875" style="63" customWidth="1"/>
    <col min="15366" max="15366" width="13.140625" style="63" customWidth="1"/>
    <col min="15367" max="15367" width="16.85546875" style="63" customWidth="1"/>
    <col min="15368" max="15368" width="14" style="63" customWidth="1"/>
    <col min="15369" max="15369" width="18.140625" style="63" customWidth="1"/>
    <col min="15370" max="15370" width="14.28515625" style="63" customWidth="1"/>
    <col min="15371" max="15371" width="13.28515625" style="63" bestFit="1" customWidth="1"/>
    <col min="15372" max="15372" width="12.140625" style="63" bestFit="1" customWidth="1"/>
    <col min="15373" max="15616" width="10.85546875" style="63"/>
    <col min="15617" max="15617" width="4.7109375" style="63" customWidth="1"/>
    <col min="15618" max="15618" width="33" style="63" customWidth="1"/>
    <col min="15619" max="15619" width="15.7109375" style="63" customWidth="1"/>
    <col min="15620" max="15620" width="14.7109375" style="63" customWidth="1"/>
    <col min="15621" max="15621" width="15.85546875" style="63" customWidth="1"/>
    <col min="15622" max="15622" width="13.140625" style="63" customWidth="1"/>
    <col min="15623" max="15623" width="16.85546875" style="63" customWidth="1"/>
    <col min="15624" max="15624" width="14" style="63" customWidth="1"/>
    <col min="15625" max="15625" width="18.140625" style="63" customWidth="1"/>
    <col min="15626" max="15626" width="14.28515625" style="63" customWidth="1"/>
    <col min="15627" max="15627" width="13.28515625" style="63" bestFit="1" customWidth="1"/>
    <col min="15628" max="15628" width="12.140625" style="63" bestFit="1" customWidth="1"/>
    <col min="15629" max="15872" width="10.85546875" style="63"/>
    <col min="15873" max="15873" width="4.7109375" style="63" customWidth="1"/>
    <col min="15874" max="15874" width="33" style="63" customWidth="1"/>
    <col min="15875" max="15875" width="15.7109375" style="63" customWidth="1"/>
    <col min="15876" max="15876" width="14.7109375" style="63" customWidth="1"/>
    <col min="15877" max="15877" width="15.85546875" style="63" customWidth="1"/>
    <col min="15878" max="15878" width="13.140625" style="63" customWidth="1"/>
    <col min="15879" max="15879" width="16.85546875" style="63" customWidth="1"/>
    <col min="15880" max="15880" width="14" style="63" customWidth="1"/>
    <col min="15881" max="15881" width="18.140625" style="63" customWidth="1"/>
    <col min="15882" max="15882" width="14.28515625" style="63" customWidth="1"/>
    <col min="15883" max="15883" width="13.28515625" style="63" bestFit="1" customWidth="1"/>
    <col min="15884" max="15884" width="12.140625" style="63" bestFit="1" customWidth="1"/>
    <col min="15885" max="16128" width="10.85546875" style="63"/>
    <col min="16129" max="16129" width="4.7109375" style="63" customWidth="1"/>
    <col min="16130" max="16130" width="33" style="63" customWidth="1"/>
    <col min="16131" max="16131" width="15.7109375" style="63" customWidth="1"/>
    <col min="16132" max="16132" width="14.7109375" style="63" customWidth="1"/>
    <col min="16133" max="16133" width="15.85546875" style="63" customWidth="1"/>
    <col min="16134" max="16134" width="13.140625" style="63" customWidth="1"/>
    <col min="16135" max="16135" width="16.85546875" style="63" customWidth="1"/>
    <col min="16136" max="16136" width="14" style="63" customWidth="1"/>
    <col min="16137" max="16137" width="18.140625" style="63" customWidth="1"/>
    <col min="16138" max="16138" width="14.28515625" style="63" customWidth="1"/>
    <col min="16139" max="16139" width="13.28515625" style="63" bestFit="1" customWidth="1"/>
    <col min="16140" max="16140" width="12.140625" style="63" bestFit="1" customWidth="1"/>
    <col min="16141" max="16384" width="10.85546875" style="63"/>
  </cols>
  <sheetData>
    <row r="1" spans="1:9" x14ac:dyDescent="0.25">
      <c r="A1" s="454" t="s">
        <v>151</v>
      </c>
      <c r="B1" s="454"/>
      <c r="C1" s="454"/>
      <c r="D1" s="454"/>
      <c r="E1" s="454"/>
      <c r="F1" s="454"/>
      <c r="G1" s="454"/>
      <c r="H1" s="32"/>
      <c r="I1" s="32"/>
    </row>
    <row r="2" spans="1:9" x14ac:dyDescent="0.25">
      <c r="A2" s="454" t="str">
        <f>'OFICIAL DE MANUTENÇÃO PREDIAL'!A2:G2</f>
        <v>PREGÃO ELETRÔNICO N.º 02/2021 - IVAIPORÃ</v>
      </c>
      <c r="B2" s="454"/>
      <c r="C2" s="454"/>
      <c r="D2" s="454"/>
      <c r="E2" s="454"/>
      <c r="F2" s="454"/>
      <c r="G2" s="454"/>
      <c r="H2" s="32"/>
      <c r="I2" s="32"/>
    </row>
    <row r="3" spans="1:9" x14ac:dyDescent="0.25">
      <c r="A3" s="454" t="s">
        <v>0</v>
      </c>
      <c r="B3" s="454"/>
      <c r="C3" s="454"/>
      <c r="D3" s="454"/>
      <c r="E3" s="454"/>
      <c r="F3" s="454"/>
      <c r="G3" s="454"/>
      <c r="H3" s="32"/>
      <c r="I3" s="32"/>
    </row>
    <row r="4" spans="1:9" x14ac:dyDescent="0.25">
      <c r="A4" s="454"/>
      <c r="B4" s="454"/>
      <c r="C4" s="454"/>
      <c r="D4" s="454"/>
      <c r="E4" s="454"/>
      <c r="F4" s="454"/>
      <c r="G4" s="454"/>
      <c r="H4" s="32"/>
      <c r="I4" s="32"/>
    </row>
    <row r="5" spans="1:9" x14ac:dyDescent="0.25">
      <c r="A5" s="454"/>
      <c r="B5" s="454"/>
      <c r="C5" s="454"/>
      <c r="D5" s="454"/>
      <c r="E5" s="454"/>
      <c r="F5" s="454"/>
      <c r="G5" s="454"/>
      <c r="H5" s="32"/>
      <c r="I5" s="32"/>
    </row>
    <row r="6" spans="1:9" x14ac:dyDescent="0.2">
      <c r="A6" s="34"/>
      <c r="B6" s="114" t="s">
        <v>152</v>
      </c>
      <c r="C6" s="442" t="str">
        <f>'OFICIAL DE MANUTENÇÃO PREDIAL'!C6:G6</f>
        <v>23411.014870/2020-81</v>
      </c>
      <c r="D6" s="443"/>
      <c r="E6" s="443"/>
      <c r="F6" s="443"/>
      <c r="G6" s="444"/>
      <c r="H6" s="32"/>
      <c r="I6" s="32"/>
    </row>
    <row r="7" spans="1:9" x14ac:dyDescent="0.2">
      <c r="A7" s="34"/>
      <c r="B7" s="114" t="s">
        <v>153</v>
      </c>
      <c r="C7" s="442" t="str">
        <f>'OFICIAL DE MANUTENÇÃO PREDIAL'!C7:G7</f>
        <v>PREGÃO ELETRÔNICO N.º 02/2021 - IVAIPORÃ</v>
      </c>
      <c r="D7" s="443"/>
      <c r="E7" s="443"/>
      <c r="F7" s="443"/>
      <c r="G7" s="444"/>
      <c r="H7" s="32"/>
      <c r="I7" s="32"/>
    </row>
    <row r="8" spans="1:9" x14ac:dyDescent="0.2">
      <c r="A8" s="35" t="s">
        <v>282</v>
      </c>
      <c r="B8" s="35"/>
      <c r="C8" s="36"/>
      <c r="D8" s="36"/>
      <c r="E8" s="36"/>
      <c r="F8" s="36"/>
      <c r="G8" s="36"/>
      <c r="H8" s="32"/>
      <c r="I8" s="32"/>
    </row>
    <row r="9" spans="1:9" ht="15.75" thickBot="1" x14ac:dyDescent="0.25">
      <c r="A9" s="37"/>
      <c r="B9" s="37"/>
      <c r="C9" s="37"/>
      <c r="D9" s="37"/>
      <c r="E9" s="113"/>
      <c r="F9" s="113"/>
      <c r="G9" s="113"/>
      <c r="H9" s="32"/>
      <c r="I9" s="32"/>
    </row>
    <row r="10" spans="1:9" ht="15.75" thickBot="1" x14ac:dyDescent="0.25">
      <c r="A10" s="445" t="s">
        <v>154</v>
      </c>
      <c r="B10" s="446"/>
      <c r="C10" s="447"/>
      <c r="D10" s="447"/>
      <c r="E10" s="447"/>
      <c r="F10" s="448"/>
      <c r="G10" s="449"/>
      <c r="H10" s="32"/>
      <c r="I10" s="32"/>
    </row>
    <row r="11" spans="1:9" x14ac:dyDescent="0.2">
      <c r="A11" s="38" t="s">
        <v>57</v>
      </c>
      <c r="B11" s="38"/>
      <c r="C11" s="38"/>
      <c r="D11" s="38"/>
      <c r="E11" s="113"/>
      <c r="F11" s="113"/>
      <c r="G11" s="113"/>
      <c r="H11" s="32"/>
      <c r="I11" s="32"/>
    </row>
    <row r="12" spans="1:9" x14ac:dyDescent="0.25">
      <c r="A12" s="113"/>
      <c r="B12" s="113"/>
      <c r="C12" s="113"/>
      <c r="D12" s="113"/>
      <c r="E12" s="113"/>
      <c r="F12" s="113"/>
      <c r="G12" s="113"/>
      <c r="H12" s="32"/>
      <c r="I12" s="32"/>
    </row>
    <row r="13" spans="1:9" ht="15" customHeight="1" x14ac:dyDescent="0.2">
      <c r="A13" s="39" t="s">
        <v>58</v>
      </c>
      <c r="B13" s="450" t="s">
        <v>156</v>
      </c>
      <c r="C13" s="451"/>
      <c r="D13" s="451"/>
      <c r="E13" s="451"/>
      <c r="F13" s="452"/>
      <c r="G13" s="453"/>
      <c r="H13" s="32"/>
      <c r="I13" s="32"/>
    </row>
    <row r="14" spans="1:9" ht="15" customHeight="1" x14ac:dyDescent="0.2">
      <c r="A14" s="39" t="s">
        <v>59</v>
      </c>
      <c r="B14" s="450" t="s">
        <v>157</v>
      </c>
      <c r="C14" s="451"/>
      <c r="D14" s="451"/>
      <c r="E14" s="451"/>
      <c r="F14" s="453" t="s">
        <v>158</v>
      </c>
      <c r="G14" s="453"/>
      <c r="H14" s="32"/>
      <c r="I14" s="32"/>
    </row>
    <row r="15" spans="1:9" x14ac:dyDescent="0.2">
      <c r="A15" s="39" t="s">
        <v>60</v>
      </c>
      <c r="B15" s="450" t="s">
        <v>159</v>
      </c>
      <c r="C15" s="451"/>
      <c r="D15" s="451"/>
      <c r="E15" s="451"/>
      <c r="F15" s="461"/>
      <c r="G15" s="461"/>
      <c r="H15" s="32"/>
      <c r="I15" s="32"/>
    </row>
    <row r="16" spans="1:9" ht="15" customHeight="1" x14ac:dyDescent="0.2">
      <c r="A16" s="39" t="s">
        <v>61</v>
      </c>
      <c r="B16" s="450" t="s">
        <v>160</v>
      </c>
      <c r="C16" s="451"/>
      <c r="D16" s="451"/>
      <c r="E16" s="451"/>
      <c r="F16" s="453">
        <v>12</v>
      </c>
      <c r="G16" s="453"/>
      <c r="H16" s="32"/>
      <c r="I16" s="32"/>
    </row>
    <row r="17" spans="1:10" x14ac:dyDescent="0.25">
      <c r="A17" s="113"/>
      <c r="B17" s="113"/>
      <c r="C17" s="113"/>
      <c r="D17" s="113"/>
      <c r="E17" s="113"/>
      <c r="F17" s="113"/>
      <c r="G17" s="113"/>
      <c r="H17" s="32"/>
      <c r="I17" s="32"/>
    </row>
    <row r="18" spans="1:10" x14ac:dyDescent="0.2">
      <c r="A18" s="38" t="s">
        <v>161</v>
      </c>
      <c r="B18" s="38"/>
      <c r="C18" s="38"/>
      <c r="D18" s="38"/>
      <c r="E18" s="113"/>
      <c r="F18" s="113"/>
      <c r="G18" s="113"/>
      <c r="H18" s="32"/>
      <c r="I18" s="32"/>
    </row>
    <row r="19" spans="1:10" x14ac:dyDescent="0.25">
      <c r="A19" s="113"/>
      <c r="B19" s="113"/>
      <c r="C19" s="113"/>
      <c r="D19" s="113"/>
      <c r="E19" s="113"/>
      <c r="F19" s="113"/>
      <c r="G19" s="113"/>
      <c r="H19" s="32"/>
      <c r="I19" s="32"/>
    </row>
    <row r="20" spans="1:10" ht="29.25" customHeight="1" x14ac:dyDescent="0.25">
      <c r="A20" s="462" t="s">
        <v>162</v>
      </c>
      <c r="B20" s="462"/>
      <c r="C20" s="456" t="s">
        <v>163</v>
      </c>
      <c r="D20" s="457"/>
      <c r="E20" s="463" t="s">
        <v>164</v>
      </c>
      <c r="F20" s="463"/>
      <c r="G20" s="463"/>
      <c r="H20" s="32"/>
      <c r="I20" s="32"/>
    </row>
    <row r="21" spans="1:10" ht="15" customHeight="1" x14ac:dyDescent="0.25">
      <c r="A21" s="450" t="s">
        <v>284</v>
      </c>
      <c r="B21" s="455"/>
      <c r="C21" s="456" t="s">
        <v>166</v>
      </c>
      <c r="D21" s="457"/>
      <c r="E21" s="458">
        <v>1</v>
      </c>
      <c r="F21" s="458"/>
      <c r="G21" s="458"/>
      <c r="H21" s="32"/>
      <c r="I21" s="32"/>
    </row>
    <row r="22" spans="1:10" x14ac:dyDescent="0.25">
      <c r="A22" s="113"/>
      <c r="B22" s="113"/>
      <c r="C22" s="113"/>
      <c r="D22" s="113"/>
      <c r="E22" s="113"/>
      <c r="F22" s="113"/>
      <c r="G22" s="113"/>
      <c r="H22" s="32"/>
      <c r="I22" s="32"/>
    </row>
    <row r="23" spans="1:10" x14ac:dyDescent="0.25">
      <c r="A23" s="454" t="s">
        <v>167</v>
      </c>
      <c r="B23" s="454"/>
      <c r="C23" s="454"/>
      <c r="D23" s="454"/>
      <c r="E23" s="454"/>
      <c r="F23" s="454"/>
      <c r="G23" s="454"/>
      <c r="H23" s="32"/>
      <c r="I23" s="32"/>
    </row>
    <row r="24" spans="1:10" x14ac:dyDescent="0.25">
      <c r="A24" s="113"/>
      <c r="B24" s="113"/>
      <c r="C24" s="113"/>
      <c r="D24" s="113"/>
      <c r="E24" s="113"/>
      <c r="F24" s="113"/>
      <c r="G24" s="113"/>
      <c r="H24" s="32"/>
      <c r="I24" s="32"/>
    </row>
    <row r="25" spans="1:10" x14ac:dyDescent="0.25">
      <c r="A25" s="459" t="s">
        <v>62</v>
      </c>
      <c r="B25" s="459"/>
      <c r="C25" s="459"/>
      <c r="D25" s="459"/>
      <c r="E25" s="459"/>
      <c r="F25" s="459"/>
      <c r="G25" s="459"/>
      <c r="H25" s="32"/>
      <c r="I25" s="32"/>
    </row>
    <row r="26" spans="1:10" x14ac:dyDescent="0.25">
      <c r="A26" s="460" t="s">
        <v>63</v>
      </c>
      <c r="B26" s="460"/>
      <c r="C26" s="460"/>
      <c r="D26" s="460"/>
      <c r="E26" s="460"/>
      <c r="F26" s="460"/>
      <c r="G26" s="460"/>
      <c r="H26" s="32"/>
      <c r="I26" s="32"/>
    </row>
    <row r="27" spans="1:10" s="33" customFormat="1" ht="15" customHeight="1" x14ac:dyDescent="0.2">
      <c r="A27" s="39">
        <v>1</v>
      </c>
      <c r="B27" s="453" t="s">
        <v>168</v>
      </c>
      <c r="C27" s="453"/>
      <c r="D27" s="453"/>
      <c r="E27" s="453"/>
      <c r="F27" s="450" t="str">
        <f>A21</f>
        <v>Operador de Máq. Costal (40h)</v>
      </c>
      <c r="G27" s="464"/>
      <c r="H27" s="32"/>
      <c r="I27" s="32"/>
    </row>
    <row r="28" spans="1:10" s="33" customFormat="1" x14ac:dyDescent="0.2">
      <c r="A28" s="39">
        <v>2</v>
      </c>
      <c r="B28" s="453" t="s">
        <v>169</v>
      </c>
      <c r="C28" s="453"/>
      <c r="D28" s="453"/>
      <c r="E28" s="453"/>
      <c r="F28" s="450"/>
      <c r="G28" s="464"/>
      <c r="H28" s="32"/>
      <c r="I28" s="32"/>
    </row>
    <row r="29" spans="1:10" s="33" customFormat="1" x14ac:dyDescent="0.2">
      <c r="A29" s="39">
        <v>3</v>
      </c>
      <c r="B29" s="453" t="s">
        <v>170</v>
      </c>
      <c r="C29" s="453"/>
      <c r="D29" s="453"/>
      <c r="E29" s="453"/>
      <c r="F29" s="468">
        <v>0</v>
      </c>
      <c r="G29" s="469"/>
      <c r="H29" s="32"/>
      <c r="I29" s="32"/>
      <c r="J29" s="33" t="s">
        <v>171</v>
      </c>
    </row>
    <row r="30" spans="1:10" s="33" customFormat="1" ht="15" customHeight="1" x14ac:dyDescent="0.2">
      <c r="A30" s="39">
        <v>4</v>
      </c>
      <c r="B30" s="453" t="s">
        <v>283</v>
      </c>
      <c r="C30" s="453"/>
      <c r="D30" s="453"/>
      <c r="E30" s="453"/>
      <c r="F30" s="450">
        <v>40</v>
      </c>
      <c r="G30" s="464"/>
      <c r="H30" s="32"/>
      <c r="I30" s="32"/>
    </row>
    <row r="31" spans="1:10" s="33" customFormat="1" x14ac:dyDescent="0.2">
      <c r="A31" s="39">
        <v>5</v>
      </c>
      <c r="B31" s="453" t="s">
        <v>173</v>
      </c>
      <c r="C31" s="453"/>
      <c r="D31" s="453"/>
      <c r="E31" s="453"/>
      <c r="F31" s="465"/>
      <c r="G31" s="466"/>
      <c r="H31" s="32"/>
      <c r="I31" s="32"/>
    </row>
    <row r="32" spans="1:10" s="33" customFormat="1" x14ac:dyDescent="0.25">
      <c r="A32" s="113"/>
      <c r="B32" s="113"/>
      <c r="C32" s="113"/>
      <c r="D32" s="113"/>
      <c r="E32" s="113"/>
      <c r="F32" s="113"/>
      <c r="G32" s="113"/>
      <c r="H32" s="32"/>
      <c r="I32" s="32"/>
    </row>
    <row r="33" spans="1:11" s="33" customFormat="1" x14ac:dyDescent="0.25">
      <c r="A33" s="359" t="s">
        <v>174</v>
      </c>
      <c r="B33" s="359"/>
      <c r="C33" s="359"/>
      <c r="D33" s="359"/>
      <c r="E33" s="359"/>
      <c r="F33" s="359"/>
      <c r="G33" s="359"/>
      <c r="H33" s="32"/>
      <c r="I33" s="32"/>
    </row>
    <row r="34" spans="1:11" s="33" customFormat="1" x14ac:dyDescent="0.25">
      <c r="A34" s="41">
        <v>1</v>
      </c>
      <c r="B34" s="467" t="s">
        <v>65</v>
      </c>
      <c r="C34" s="467"/>
      <c r="D34" s="467"/>
      <c r="E34" s="467"/>
      <c r="F34" s="467"/>
      <c r="G34" s="41" t="s">
        <v>66</v>
      </c>
      <c r="H34" s="32"/>
      <c r="I34" s="32"/>
    </row>
    <row r="35" spans="1:11" s="33" customFormat="1" ht="16.5" customHeight="1" x14ac:dyDescent="0.25">
      <c r="A35" s="118" t="s">
        <v>58</v>
      </c>
      <c r="B35" s="481" t="s">
        <v>175</v>
      </c>
      <c r="C35" s="482"/>
      <c r="D35" s="482"/>
      <c r="E35" s="482"/>
      <c r="F35" s="483"/>
      <c r="G35" s="112">
        <f>F29</f>
        <v>0</v>
      </c>
      <c r="H35" s="42"/>
      <c r="I35" s="32"/>
    </row>
    <row r="36" spans="1:11" s="33" customFormat="1" x14ac:dyDescent="0.25">
      <c r="A36" s="118" t="s">
        <v>59</v>
      </c>
      <c r="B36" s="470" t="s">
        <v>176</v>
      </c>
      <c r="C36" s="471"/>
      <c r="D36" s="471"/>
      <c r="E36" s="471"/>
      <c r="F36" s="455"/>
      <c r="G36" s="43">
        <v>0</v>
      </c>
      <c r="H36" s="32"/>
      <c r="I36" s="32"/>
    </row>
    <row r="37" spans="1:11" s="33" customFormat="1" x14ac:dyDescent="0.25">
      <c r="A37" s="118" t="s">
        <v>60</v>
      </c>
      <c r="B37" s="481" t="s">
        <v>177</v>
      </c>
      <c r="C37" s="482"/>
      <c r="D37" s="482"/>
      <c r="E37" s="482"/>
      <c r="F37" s="483"/>
      <c r="G37" s="62">
        <v>0</v>
      </c>
      <c r="H37" s="32"/>
      <c r="I37" s="32"/>
    </row>
    <row r="38" spans="1:11" s="33" customFormat="1" x14ac:dyDescent="0.25">
      <c r="A38" s="118" t="s">
        <v>61</v>
      </c>
      <c r="B38" s="470" t="s">
        <v>178</v>
      </c>
      <c r="C38" s="471"/>
      <c r="D38" s="471"/>
      <c r="E38" s="471"/>
      <c r="F38" s="455"/>
      <c r="G38" s="44">
        <v>0</v>
      </c>
      <c r="H38" s="32"/>
      <c r="I38" s="32"/>
    </row>
    <row r="39" spans="1:11" s="33" customFormat="1" x14ac:dyDescent="0.25">
      <c r="A39" s="118" t="s">
        <v>68</v>
      </c>
      <c r="B39" s="470" t="s">
        <v>67</v>
      </c>
      <c r="C39" s="471"/>
      <c r="D39" s="471"/>
      <c r="E39" s="471"/>
      <c r="F39" s="455"/>
      <c r="G39" s="44">
        <v>0</v>
      </c>
      <c r="H39" s="32"/>
      <c r="I39" s="32"/>
    </row>
    <row r="40" spans="1:11" s="33" customFormat="1" x14ac:dyDescent="0.25">
      <c r="A40" s="118" t="s">
        <v>69</v>
      </c>
      <c r="B40" s="470" t="s">
        <v>179</v>
      </c>
      <c r="C40" s="471"/>
      <c r="D40" s="471"/>
      <c r="E40" s="471"/>
      <c r="F40" s="455"/>
      <c r="G40" s="44">
        <v>0</v>
      </c>
      <c r="H40" s="45"/>
      <c r="I40" s="32"/>
    </row>
    <row r="41" spans="1:11" s="33" customFormat="1" x14ac:dyDescent="0.25">
      <c r="A41" s="118" t="s">
        <v>180</v>
      </c>
      <c r="B41" s="470" t="s">
        <v>88</v>
      </c>
      <c r="C41" s="471"/>
      <c r="D41" s="471"/>
      <c r="E41" s="471"/>
      <c r="F41" s="455"/>
      <c r="G41" s="43">
        <v>0</v>
      </c>
      <c r="H41" s="32"/>
      <c r="I41" s="32"/>
    </row>
    <row r="42" spans="1:11" s="33" customFormat="1" x14ac:dyDescent="0.25">
      <c r="A42" s="41"/>
      <c r="B42" s="467" t="s">
        <v>181</v>
      </c>
      <c r="C42" s="467"/>
      <c r="D42" s="467"/>
      <c r="E42" s="467"/>
      <c r="F42" s="467"/>
      <c r="G42" s="46">
        <f>SUM(G35:G41)</f>
        <v>0</v>
      </c>
      <c r="H42" s="47"/>
      <c r="I42" s="48"/>
      <c r="K42" s="49"/>
    </row>
    <row r="43" spans="1:11" s="33" customFormat="1" x14ac:dyDescent="0.25">
      <c r="A43" s="113"/>
      <c r="B43" s="40"/>
      <c r="C43" s="40"/>
      <c r="D43" s="40"/>
      <c r="E43" s="40"/>
      <c r="F43" s="40"/>
      <c r="G43" s="113"/>
      <c r="H43" s="32"/>
      <c r="I43" s="32"/>
    </row>
    <row r="44" spans="1:11" s="33" customFormat="1" x14ac:dyDescent="0.25">
      <c r="A44" s="359" t="s">
        <v>182</v>
      </c>
      <c r="B44" s="359"/>
      <c r="C44" s="359"/>
      <c r="D44" s="359"/>
      <c r="E44" s="359"/>
      <c r="F44" s="359"/>
      <c r="G44" s="359"/>
      <c r="H44" s="32"/>
      <c r="I44" s="32"/>
    </row>
    <row r="45" spans="1:11" s="33" customFormat="1" x14ac:dyDescent="0.25">
      <c r="A45" s="40" t="s">
        <v>183</v>
      </c>
      <c r="B45" s="113"/>
      <c r="C45" s="113"/>
      <c r="D45" s="117"/>
      <c r="E45" s="117"/>
      <c r="F45" s="117"/>
      <c r="G45" s="117"/>
      <c r="H45" s="32"/>
      <c r="I45" s="32"/>
    </row>
    <row r="46" spans="1:11" s="33" customFormat="1" x14ac:dyDescent="0.25">
      <c r="A46" s="41" t="s">
        <v>184</v>
      </c>
      <c r="B46" s="472" t="s">
        <v>78</v>
      </c>
      <c r="C46" s="473"/>
      <c r="D46" s="473"/>
      <c r="E46" s="474"/>
      <c r="F46" s="41" t="s">
        <v>71</v>
      </c>
      <c r="G46" s="41" t="s">
        <v>66</v>
      </c>
      <c r="H46" s="32"/>
      <c r="I46" s="32"/>
    </row>
    <row r="47" spans="1:11" s="33" customFormat="1" x14ac:dyDescent="0.25">
      <c r="A47" s="51" t="s">
        <v>58</v>
      </c>
      <c r="B47" s="475" t="s">
        <v>185</v>
      </c>
      <c r="C47" s="476"/>
      <c r="D47" s="476"/>
      <c r="E47" s="477"/>
      <c r="F47" s="52">
        <v>8.3299999999999999E-2</v>
      </c>
      <c r="G47" s="53">
        <f>$G$42*F47</f>
        <v>0</v>
      </c>
      <c r="H47" s="54"/>
      <c r="I47" s="32"/>
    </row>
    <row r="48" spans="1:11" s="33" customFormat="1" x14ac:dyDescent="0.25">
      <c r="A48" s="51" t="s">
        <v>59</v>
      </c>
      <c r="B48" s="475" t="s">
        <v>70</v>
      </c>
      <c r="C48" s="476"/>
      <c r="D48" s="476"/>
      <c r="E48" s="477"/>
      <c r="F48" s="52">
        <v>0.121</v>
      </c>
      <c r="G48" s="53">
        <f>$G$42*F48</f>
        <v>0</v>
      </c>
      <c r="H48" s="54"/>
      <c r="I48" s="32"/>
    </row>
    <row r="49" spans="1:9" s="33" customFormat="1" x14ac:dyDescent="0.25">
      <c r="A49" s="478" t="s">
        <v>186</v>
      </c>
      <c r="B49" s="479"/>
      <c r="C49" s="479"/>
      <c r="D49" s="479"/>
      <c r="E49" s="480"/>
      <c r="F49" s="55">
        <f>SUM(F47:F48)</f>
        <v>0.20430000000000001</v>
      </c>
      <c r="G49" s="56">
        <f>SUM(G47:G48)</f>
        <v>0</v>
      </c>
      <c r="H49" s="45"/>
      <c r="I49" s="57">
        <f>G80</f>
        <v>0</v>
      </c>
    </row>
    <row r="50" spans="1:9" s="33" customFormat="1" x14ac:dyDescent="0.25">
      <c r="A50" s="478" t="s">
        <v>187</v>
      </c>
      <c r="B50" s="479"/>
      <c r="C50" s="479"/>
      <c r="D50" s="479"/>
      <c r="E50" s="480"/>
      <c r="F50" s="55"/>
      <c r="G50" s="56">
        <f>G49</f>
        <v>0</v>
      </c>
      <c r="H50" s="45"/>
      <c r="I50" s="57"/>
    </row>
    <row r="51" spans="1:9" s="33" customFormat="1" x14ac:dyDescent="0.25">
      <c r="A51" s="113"/>
      <c r="B51" s="40"/>
      <c r="C51" s="40"/>
      <c r="D51" s="40"/>
      <c r="E51" s="40"/>
      <c r="F51" s="40"/>
      <c r="G51" s="113"/>
      <c r="H51" s="32"/>
      <c r="I51" s="32"/>
    </row>
    <row r="52" spans="1:9" s="33" customFormat="1" x14ac:dyDescent="0.25">
      <c r="A52" s="58" t="s">
        <v>188</v>
      </c>
      <c r="B52" s="40"/>
      <c r="C52" s="40"/>
      <c r="D52" s="40"/>
      <c r="E52" s="40"/>
      <c r="F52" s="40"/>
      <c r="G52" s="113"/>
      <c r="H52" s="32"/>
      <c r="I52" s="32"/>
    </row>
    <row r="53" spans="1:9" s="33" customFormat="1" x14ac:dyDescent="0.25">
      <c r="A53" s="41" t="s">
        <v>189</v>
      </c>
      <c r="B53" s="472" t="s">
        <v>77</v>
      </c>
      <c r="C53" s="473"/>
      <c r="D53" s="473"/>
      <c r="E53" s="474"/>
      <c r="F53" s="41" t="s">
        <v>71</v>
      </c>
      <c r="G53" s="41" t="s">
        <v>66</v>
      </c>
      <c r="H53" s="32"/>
      <c r="I53" s="32"/>
    </row>
    <row r="54" spans="1:9" s="33" customFormat="1" x14ac:dyDescent="0.25">
      <c r="A54" s="118" t="s">
        <v>58</v>
      </c>
      <c r="B54" s="470" t="s">
        <v>72</v>
      </c>
      <c r="C54" s="471"/>
      <c r="D54" s="471"/>
      <c r="E54" s="455"/>
      <c r="F54" s="59">
        <v>0.2</v>
      </c>
      <c r="G54" s="43">
        <f>$G$42*F54</f>
        <v>0</v>
      </c>
      <c r="H54" s="32"/>
      <c r="I54" s="32"/>
    </row>
    <row r="55" spans="1:9" s="33" customFormat="1" x14ac:dyDescent="0.25">
      <c r="A55" s="116" t="s">
        <v>59</v>
      </c>
      <c r="B55" s="484" t="s">
        <v>190</v>
      </c>
      <c r="C55" s="485"/>
      <c r="D55" s="485"/>
      <c r="E55" s="486"/>
      <c r="F55" s="130">
        <v>1.4999999999999999E-2</v>
      </c>
      <c r="G55" s="44">
        <f t="shared" ref="G55:G61" si="0">$G$42*F55</f>
        <v>0</v>
      </c>
      <c r="H55" s="32"/>
      <c r="I55" s="32"/>
    </row>
    <row r="56" spans="1:9" s="33" customFormat="1" x14ac:dyDescent="0.25">
      <c r="A56" s="116" t="s">
        <v>60</v>
      </c>
      <c r="B56" s="484" t="s">
        <v>191</v>
      </c>
      <c r="C56" s="485"/>
      <c r="D56" s="485"/>
      <c r="E56" s="486"/>
      <c r="F56" s="130">
        <v>0.01</v>
      </c>
      <c r="G56" s="44">
        <f t="shared" si="0"/>
        <v>0</v>
      </c>
      <c r="H56" s="32"/>
      <c r="I56" s="48"/>
    </row>
    <row r="57" spans="1:9" s="33" customFormat="1" x14ac:dyDescent="0.25">
      <c r="A57" s="118" t="s">
        <v>61</v>
      </c>
      <c r="B57" s="470" t="s">
        <v>74</v>
      </c>
      <c r="C57" s="471"/>
      <c r="D57" s="471"/>
      <c r="E57" s="455"/>
      <c r="F57" s="59">
        <v>2E-3</v>
      </c>
      <c r="G57" s="43">
        <f t="shared" si="0"/>
        <v>0</v>
      </c>
      <c r="H57" s="32"/>
      <c r="I57" s="32"/>
    </row>
    <row r="58" spans="1:9" s="33" customFormat="1" x14ac:dyDescent="0.25">
      <c r="A58" s="118" t="s">
        <v>68</v>
      </c>
      <c r="B58" s="470" t="s">
        <v>192</v>
      </c>
      <c r="C58" s="471"/>
      <c r="D58" s="471"/>
      <c r="E58" s="455"/>
      <c r="F58" s="59">
        <v>2.5000000000000001E-2</v>
      </c>
      <c r="G58" s="43">
        <f t="shared" si="0"/>
        <v>0</v>
      </c>
      <c r="H58" s="32"/>
      <c r="I58" s="32"/>
    </row>
    <row r="59" spans="1:9" s="33" customFormat="1" x14ac:dyDescent="0.25">
      <c r="A59" s="118" t="s">
        <v>69</v>
      </c>
      <c r="B59" s="470" t="s">
        <v>75</v>
      </c>
      <c r="C59" s="471"/>
      <c r="D59" s="471"/>
      <c r="E59" s="455"/>
      <c r="F59" s="59">
        <v>0.08</v>
      </c>
      <c r="G59" s="43">
        <f t="shared" si="0"/>
        <v>0</v>
      </c>
      <c r="H59" s="32"/>
      <c r="I59" s="48"/>
    </row>
    <row r="60" spans="1:9" s="33" customFormat="1" x14ac:dyDescent="0.25">
      <c r="A60" s="51" t="s">
        <v>180</v>
      </c>
      <c r="B60" s="481" t="s">
        <v>285</v>
      </c>
      <c r="C60" s="482"/>
      <c r="D60" s="482"/>
      <c r="E60" s="483"/>
      <c r="F60" s="111">
        <v>2.1600000000000001E-2</v>
      </c>
      <c r="G60" s="62">
        <f t="shared" si="0"/>
        <v>0</v>
      </c>
      <c r="H60" s="32"/>
      <c r="I60" s="32"/>
    </row>
    <row r="61" spans="1:9" s="33" customFormat="1" x14ac:dyDescent="0.25">
      <c r="A61" s="118" t="s">
        <v>193</v>
      </c>
      <c r="B61" s="470" t="s">
        <v>73</v>
      </c>
      <c r="C61" s="471"/>
      <c r="D61" s="471"/>
      <c r="E61" s="455"/>
      <c r="F61" s="59">
        <v>6.0000000000000001E-3</v>
      </c>
      <c r="G61" s="43">
        <f t="shared" si="0"/>
        <v>0</v>
      </c>
      <c r="H61" s="32"/>
      <c r="I61" s="48"/>
    </row>
    <row r="62" spans="1:9" s="33" customFormat="1" ht="18" customHeight="1" x14ac:dyDescent="0.25">
      <c r="A62" s="478" t="s">
        <v>187</v>
      </c>
      <c r="B62" s="479"/>
      <c r="C62" s="479"/>
      <c r="D62" s="479"/>
      <c r="E62" s="480"/>
      <c r="F62" s="60">
        <f>SUM(F54:F61)</f>
        <v>0.35959999999999998</v>
      </c>
      <c r="G62" s="46">
        <f>SUM(G54:G61)</f>
        <v>0</v>
      </c>
      <c r="H62" s="45"/>
      <c r="I62" s="61"/>
    </row>
    <row r="63" spans="1:9" s="33" customFormat="1" x14ac:dyDescent="0.25">
      <c r="A63" s="113"/>
      <c r="B63" s="40"/>
      <c r="C63" s="40"/>
      <c r="D63" s="40"/>
      <c r="E63" s="40"/>
      <c r="F63" s="40"/>
      <c r="G63" s="113"/>
      <c r="H63" s="32"/>
      <c r="I63" s="32"/>
    </row>
    <row r="64" spans="1:9" s="33" customFormat="1" x14ac:dyDescent="0.25">
      <c r="A64" s="40" t="s">
        <v>194</v>
      </c>
      <c r="B64" s="113"/>
      <c r="C64" s="113"/>
      <c r="D64" s="113"/>
      <c r="E64" s="113"/>
      <c r="F64" s="113"/>
      <c r="G64" s="113"/>
      <c r="H64" s="32"/>
      <c r="I64" s="32"/>
    </row>
    <row r="65" spans="1:12" s="33" customFormat="1" x14ac:dyDescent="0.25">
      <c r="A65" s="41" t="s">
        <v>195</v>
      </c>
      <c r="B65" s="472" t="s">
        <v>196</v>
      </c>
      <c r="C65" s="473"/>
      <c r="D65" s="473"/>
      <c r="E65" s="473"/>
      <c r="F65" s="474"/>
      <c r="G65" s="41" t="s">
        <v>66</v>
      </c>
      <c r="H65" s="32"/>
      <c r="I65" s="32"/>
    </row>
    <row r="66" spans="1:12" x14ac:dyDescent="0.25">
      <c r="A66" s="51" t="s">
        <v>58</v>
      </c>
      <c r="B66" s="490" t="s">
        <v>262</v>
      </c>
      <c r="C66" s="490"/>
      <c r="D66" s="490"/>
      <c r="E66" s="490"/>
      <c r="F66" s="490"/>
      <c r="G66" s="62">
        <v>0</v>
      </c>
      <c r="H66" s="58"/>
      <c r="I66" s="32"/>
    </row>
    <row r="67" spans="1:12" x14ac:dyDescent="0.25">
      <c r="A67" s="51" t="s">
        <v>59</v>
      </c>
      <c r="B67" s="490" t="s">
        <v>197</v>
      </c>
      <c r="C67" s="490"/>
      <c r="D67" s="490"/>
      <c r="E67" s="490"/>
      <c r="F67" s="490"/>
      <c r="G67" s="62">
        <v>0</v>
      </c>
      <c r="H67" s="32"/>
      <c r="I67" s="32"/>
    </row>
    <row r="68" spans="1:12" x14ac:dyDescent="0.25">
      <c r="A68" s="51" t="s">
        <v>60</v>
      </c>
      <c r="B68" s="490" t="s">
        <v>198</v>
      </c>
      <c r="C68" s="490"/>
      <c r="D68" s="490"/>
      <c r="E68" s="490"/>
      <c r="F68" s="490"/>
      <c r="G68" s="62">
        <v>0</v>
      </c>
      <c r="H68" s="32"/>
      <c r="I68" s="32"/>
    </row>
    <row r="69" spans="1:12" x14ac:dyDescent="0.25">
      <c r="A69" s="51" t="s">
        <v>61</v>
      </c>
      <c r="B69" s="490" t="s">
        <v>199</v>
      </c>
      <c r="C69" s="490"/>
      <c r="D69" s="490"/>
      <c r="E69" s="490"/>
      <c r="F69" s="490"/>
      <c r="G69" s="62">
        <v>0</v>
      </c>
      <c r="H69" s="32"/>
      <c r="I69" s="32"/>
    </row>
    <row r="70" spans="1:12" hidden="1" x14ac:dyDescent="0.25">
      <c r="A70" s="51" t="s">
        <v>68</v>
      </c>
      <c r="B70" s="490"/>
      <c r="C70" s="490"/>
      <c r="D70" s="490"/>
      <c r="E70" s="490"/>
      <c r="F70" s="490"/>
      <c r="G70" s="62">
        <v>0</v>
      </c>
      <c r="H70" s="32"/>
      <c r="I70" s="32"/>
    </row>
    <row r="71" spans="1:12" x14ac:dyDescent="0.25">
      <c r="A71" s="51" t="s">
        <v>69</v>
      </c>
      <c r="B71" s="490" t="s">
        <v>200</v>
      </c>
      <c r="C71" s="490"/>
      <c r="D71" s="490"/>
      <c r="E71" s="490"/>
      <c r="F71" s="490"/>
      <c r="G71" s="62">
        <v>0</v>
      </c>
      <c r="H71" s="32"/>
      <c r="I71" s="32"/>
    </row>
    <row r="72" spans="1:12" s="33" customFormat="1" x14ac:dyDescent="0.25">
      <c r="A72" s="118" t="s">
        <v>180</v>
      </c>
      <c r="B72" s="487" t="s">
        <v>201</v>
      </c>
      <c r="C72" s="487"/>
      <c r="D72" s="487"/>
      <c r="E72" s="487"/>
      <c r="F72" s="487"/>
      <c r="G72" s="43">
        <v>0</v>
      </c>
      <c r="H72" s="32"/>
      <c r="I72" s="32"/>
    </row>
    <row r="73" spans="1:12" s="33" customFormat="1" x14ac:dyDescent="0.25">
      <c r="A73" s="488" t="s">
        <v>187</v>
      </c>
      <c r="B73" s="460"/>
      <c r="C73" s="460"/>
      <c r="D73" s="460"/>
      <c r="E73" s="460"/>
      <c r="F73" s="489"/>
      <c r="G73" s="56">
        <f>SUM(G66:G72)</f>
        <v>0</v>
      </c>
      <c r="H73" s="32"/>
      <c r="I73" s="32"/>
    </row>
    <row r="74" spans="1:12" s="33" customFormat="1" ht="18" customHeight="1" x14ac:dyDescent="0.25">
      <c r="A74" s="124"/>
      <c r="B74" s="124"/>
      <c r="C74" s="124"/>
      <c r="D74" s="124"/>
      <c r="E74" s="124"/>
      <c r="F74" s="124"/>
      <c r="G74" s="64"/>
      <c r="H74" s="32"/>
      <c r="I74" s="32"/>
    </row>
    <row r="75" spans="1:12" s="33" customFormat="1" ht="18" customHeight="1" x14ac:dyDescent="0.25">
      <c r="A75" s="65" t="s">
        <v>202</v>
      </c>
      <c r="B75" s="124"/>
      <c r="C75" s="124"/>
      <c r="D75" s="124"/>
      <c r="E75" s="124"/>
      <c r="F75" s="124"/>
      <c r="G75" s="64"/>
      <c r="H75" s="32"/>
      <c r="I75" s="32"/>
    </row>
    <row r="76" spans="1:12" s="33" customFormat="1" x14ac:dyDescent="0.25">
      <c r="A76" s="41" t="s">
        <v>195</v>
      </c>
      <c r="B76" s="472" t="s">
        <v>196</v>
      </c>
      <c r="C76" s="473"/>
      <c r="D76" s="473"/>
      <c r="E76" s="473"/>
      <c r="F76" s="474"/>
      <c r="G76" s="41" t="s">
        <v>66</v>
      </c>
      <c r="H76" s="32"/>
      <c r="I76" s="32"/>
    </row>
    <row r="77" spans="1:12" s="33" customFormat="1" x14ac:dyDescent="0.25">
      <c r="A77" s="118" t="s">
        <v>184</v>
      </c>
      <c r="B77" s="481" t="s">
        <v>76</v>
      </c>
      <c r="C77" s="482"/>
      <c r="D77" s="482"/>
      <c r="E77" s="482"/>
      <c r="F77" s="483"/>
      <c r="G77" s="62">
        <f>G50</f>
        <v>0</v>
      </c>
      <c r="H77" s="32"/>
      <c r="I77" s="32"/>
      <c r="J77" s="66"/>
      <c r="K77" s="49"/>
      <c r="L77" s="49"/>
    </row>
    <row r="78" spans="1:12" s="33" customFormat="1" x14ac:dyDescent="0.25">
      <c r="A78" s="118" t="s">
        <v>189</v>
      </c>
      <c r="B78" s="470" t="s">
        <v>77</v>
      </c>
      <c r="C78" s="471"/>
      <c r="D78" s="471"/>
      <c r="E78" s="471"/>
      <c r="F78" s="455"/>
      <c r="G78" s="43">
        <f>G62</f>
        <v>0</v>
      </c>
      <c r="H78" s="32"/>
      <c r="I78" s="32"/>
      <c r="K78" s="49"/>
    </row>
    <row r="79" spans="1:12" s="33" customFormat="1" x14ac:dyDescent="0.25">
      <c r="A79" s="118" t="s">
        <v>195</v>
      </c>
      <c r="B79" s="481" t="s">
        <v>196</v>
      </c>
      <c r="C79" s="482"/>
      <c r="D79" s="482"/>
      <c r="E79" s="482"/>
      <c r="F79" s="483"/>
      <c r="G79" s="62">
        <f>G73</f>
        <v>0</v>
      </c>
      <c r="H79" s="32"/>
      <c r="I79" s="32"/>
      <c r="K79" s="49"/>
    </row>
    <row r="80" spans="1:12" s="33" customFormat="1" ht="18" customHeight="1" x14ac:dyDescent="0.25">
      <c r="A80" s="488" t="s">
        <v>187</v>
      </c>
      <c r="B80" s="460"/>
      <c r="C80" s="460"/>
      <c r="D80" s="460"/>
      <c r="E80" s="460"/>
      <c r="F80" s="489"/>
      <c r="G80" s="46">
        <f>SUM(G76:G79)</f>
        <v>0</v>
      </c>
      <c r="H80" s="45">
        <f>G80+G42</f>
        <v>0</v>
      </c>
      <c r="I80" s="32"/>
    </row>
    <row r="81" spans="1:9" s="33" customFormat="1" ht="18" customHeight="1" x14ac:dyDescent="0.25">
      <c r="A81" s="124"/>
      <c r="B81" s="124"/>
      <c r="C81" s="124"/>
      <c r="D81" s="124"/>
      <c r="E81" s="124"/>
      <c r="F81" s="124"/>
      <c r="G81" s="64"/>
      <c r="H81" s="32"/>
      <c r="I81" s="32"/>
    </row>
    <row r="82" spans="1:9" s="33" customFormat="1" x14ac:dyDescent="0.25">
      <c r="A82" s="359" t="s">
        <v>203</v>
      </c>
      <c r="B82" s="359"/>
      <c r="C82" s="359"/>
      <c r="D82" s="359"/>
      <c r="E82" s="359"/>
      <c r="F82" s="359"/>
      <c r="G82" s="359"/>
      <c r="H82" s="32"/>
      <c r="I82" s="32"/>
    </row>
    <row r="83" spans="1:9" s="33" customFormat="1" x14ac:dyDescent="0.25">
      <c r="A83" s="41">
        <v>3</v>
      </c>
      <c r="B83" s="472" t="s">
        <v>86</v>
      </c>
      <c r="C83" s="473"/>
      <c r="D83" s="473"/>
      <c r="E83" s="474"/>
      <c r="F83" s="41" t="s">
        <v>71</v>
      </c>
      <c r="G83" s="41" t="s">
        <v>66</v>
      </c>
      <c r="H83" s="32"/>
      <c r="I83" s="110"/>
    </row>
    <row r="84" spans="1:9" s="33" customFormat="1" x14ac:dyDescent="0.25">
      <c r="A84" s="51" t="s">
        <v>58</v>
      </c>
      <c r="B84" s="481" t="s">
        <v>204</v>
      </c>
      <c r="C84" s="482"/>
      <c r="D84" s="482"/>
      <c r="E84" s="483"/>
      <c r="F84" s="67">
        <v>0</v>
      </c>
      <c r="G84" s="62">
        <f>F84*$G$42</f>
        <v>0</v>
      </c>
      <c r="H84" s="32"/>
      <c r="I84" s="110"/>
    </row>
    <row r="85" spans="1:9" s="33" customFormat="1" x14ac:dyDescent="0.25">
      <c r="A85" s="51" t="s">
        <v>59</v>
      </c>
      <c r="B85" s="481" t="s">
        <v>205</v>
      </c>
      <c r="C85" s="482"/>
      <c r="D85" s="482"/>
      <c r="E85" s="483"/>
      <c r="F85" s="67">
        <f>F84*F59</f>
        <v>0</v>
      </c>
      <c r="G85" s="62">
        <f>F85*$G$42</f>
        <v>0</v>
      </c>
      <c r="H85" s="32"/>
      <c r="I85" s="110"/>
    </row>
    <row r="86" spans="1:9" s="33" customFormat="1" x14ac:dyDescent="0.25">
      <c r="A86" s="51" t="s">
        <v>60</v>
      </c>
      <c r="B86" s="481" t="s">
        <v>206</v>
      </c>
      <c r="C86" s="482"/>
      <c r="D86" s="482"/>
      <c r="E86" s="483"/>
      <c r="F86" s="67">
        <v>0</v>
      </c>
      <c r="G86" s="62">
        <f>F86*$G$42</f>
        <v>0</v>
      </c>
      <c r="H86" s="32"/>
      <c r="I86" s="32"/>
    </row>
    <row r="87" spans="1:9" s="33" customFormat="1" x14ac:dyDescent="0.25">
      <c r="A87" s="51" t="s">
        <v>61</v>
      </c>
      <c r="B87" s="481" t="s">
        <v>207</v>
      </c>
      <c r="C87" s="482"/>
      <c r="D87" s="482"/>
      <c r="E87" s="483"/>
      <c r="F87" s="67">
        <v>0</v>
      </c>
      <c r="G87" s="62">
        <f>F87*$G$42</f>
        <v>0</v>
      </c>
      <c r="H87" s="32"/>
      <c r="I87" s="32"/>
    </row>
    <row r="88" spans="1:9" s="33" customFormat="1" x14ac:dyDescent="0.25">
      <c r="A88" s="51" t="s">
        <v>68</v>
      </c>
      <c r="B88" s="481" t="s">
        <v>208</v>
      </c>
      <c r="C88" s="482"/>
      <c r="D88" s="482"/>
      <c r="E88" s="483"/>
      <c r="F88" s="67">
        <f>F62*F87</f>
        <v>0</v>
      </c>
      <c r="G88" s="62">
        <f>F62*G87</f>
        <v>0</v>
      </c>
      <c r="H88" s="32"/>
      <c r="I88" s="32"/>
    </row>
    <row r="89" spans="1:9" s="33" customFormat="1" x14ac:dyDescent="0.25">
      <c r="A89" s="51" t="s">
        <v>69</v>
      </c>
      <c r="B89" s="481" t="s">
        <v>209</v>
      </c>
      <c r="C89" s="482"/>
      <c r="D89" s="482"/>
      <c r="E89" s="483"/>
      <c r="F89" s="67">
        <v>0</v>
      </c>
      <c r="G89" s="62">
        <f>$G$42*F89</f>
        <v>0</v>
      </c>
      <c r="H89" s="32"/>
      <c r="I89" s="32"/>
    </row>
    <row r="90" spans="1:9" s="33" customFormat="1" ht="18" customHeight="1" x14ac:dyDescent="0.25">
      <c r="A90" s="488" t="s">
        <v>187</v>
      </c>
      <c r="B90" s="460"/>
      <c r="C90" s="460"/>
      <c r="D90" s="460"/>
      <c r="E90" s="489"/>
      <c r="F90" s="55">
        <f>SUM(F84:F89)</f>
        <v>0</v>
      </c>
      <c r="G90" s="46">
        <f>SUM(G84:G89)</f>
        <v>0</v>
      </c>
      <c r="H90" s="45"/>
      <c r="I90" s="32"/>
    </row>
    <row r="91" spans="1:9" s="33" customFormat="1" ht="18" customHeight="1" x14ac:dyDescent="0.25">
      <c r="A91" s="124"/>
      <c r="B91" s="124"/>
      <c r="C91" s="124"/>
      <c r="D91" s="124"/>
      <c r="E91" s="124"/>
      <c r="F91" s="124"/>
      <c r="G91" s="64"/>
      <c r="H91" s="32"/>
      <c r="I91" s="32"/>
    </row>
    <row r="92" spans="1:9" s="33" customFormat="1" x14ac:dyDescent="0.25">
      <c r="A92" s="359" t="s">
        <v>210</v>
      </c>
      <c r="B92" s="359"/>
      <c r="C92" s="359"/>
      <c r="D92" s="359"/>
      <c r="E92" s="359"/>
      <c r="F92" s="359"/>
      <c r="G92" s="359"/>
      <c r="H92" s="32"/>
      <c r="I92" s="32"/>
    </row>
    <row r="93" spans="1:9" s="33" customFormat="1" ht="18" customHeight="1" x14ac:dyDescent="0.25">
      <c r="A93" s="50" t="s">
        <v>211</v>
      </c>
      <c r="B93" s="124"/>
      <c r="C93" s="124"/>
      <c r="D93" s="124"/>
      <c r="E93" s="124"/>
      <c r="F93" s="124"/>
      <c r="G93" s="64"/>
      <c r="H93" s="32"/>
      <c r="I93" s="32"/>
    </row>
    <row r="94" spans="1:9" s="33" customFormat="1" x14ac:dyDescent="0.25">
      <c r="A94" s="41" t="s">
        <v>212</v>
      </c>
      <c r="B94" s="472" t="s">
        <v>213</v>
      </c>
      <c r="C94" s="473"/>
      <c r="D94" s="473"/>
      <c r="E94" s="474"/>
      <c r="F94" s="41" t="s">
        <v>71</v>
      </c>
      <c r="G94" s="41" t="s">
        <v>66</v>
      </c>
      <c r="H94" s="32"/>
      <c r="I94" s="32"/>
    </row>
    <row r="95" spans="1:9" s="33" customFormat="1" x14ac:dyDescent="0.2">
      <c r="A95" s="51" t="s">
        <v>58</v>
      </c>
      <c r="B95" s="475" t="s">
        <v>79</v>
      </c>
      <c r="C95" s="476"/>
      <c r="D95" s="476"/>
      <c r="E95" s="477"/>
      <c r="F95" s="68">
        <v>0</v>
      </c>
      <c r="G95" s="69">
        <f>$G$42*F95</f>
        <v>0</v>
      </c>
      <c r="H95" s="32"/>
      <c r="I95" s="32"/>
    </row>
    <row r="96" spans="1:9" s="33" customFormat="1" x14ac:dyDescent="0.2">
      <c r="A96" s="51" t="s">
        <v>59</v>
      </c>
      <c r="B96" s="481" t="s">
        <v>214</v>
      </c>
      <c r="C96" s="482"/>
      <c r="D96" s="482"/>
      <c r="E96" s="483"/>
      <c r="F96" s="68">
        <v>0</v>
      </c>
      <c r="G96" s="62">
        <f>$G$42*F96</f>
        <v>0</v>
      </c>
      <c r="H96" s="32"/>
      <c r="I96" s="32"/>
    </row>
    <row r="97" spans="1:12" s="33" customFormat="1" x14ac:dyDescent="0.2">
      <c r="A97" s="51" t="s">
        <v>60</v>
      </c>
      <c r="B97" s="481" t="s">
        <v>215</v>
      </c>
      <c r="C97" s="482"/>
      <c r="D97" s="482"/>
      <c r="E97" s="483"/>
      <c r="F97" s="70">
        <v>0</v>
      </c>
      <c r="G97" s="62">
        <f>$G$42*F97</f>
        <v>0</v>
      </c>
      <c r="H97" s="32"/>
      <c r="I97" s="32"/>
    </row>
    <row r="98" spans="1:12" s="33" customFormat="1" x14ac:dyDescent="0.2">
      <c r="A98" s="71" t="s">
        <v>61</v>
      </c>
      <c r="B98" s="481" t="s">
        <v>216</v>
      </c>
      <c r="C98" s="482"/>
      <c r="D98" s="482"/>
      <c r="E98" s="483"/>
      <c r="F98" s="68">
        <v>0</v>
      </c>
      <c r="G98" s="62">
        <f>$G$42*F98</f>
        <v>0</v>
      </c>
      <c r="H98" s="32"/>
      <c r="I98" s="32"/>
    </row>
    <row r="99" spans="1:12" s="33" customFormat="1" x14ac:dyDescent="0.2">
      <c r="A99" s="51" t="s">
        <v>68</v>
      </c>
      <c r="B99" s="481" t="s">
        <v>217</v>
      </c>
      <c r="C99" s="482"/>
      <c r="D99" s="482"/>
      <c r="E99" s="483"/>
      <c r="F99" s="70">
        <v>0</v>
      </c>
      <c r="G99" s="62">
        <f>$G$42*F99</f>
        <v>0</v>
      </c>
      <c r="H99" s="32"/>
      <c r="I99" s="32"/>
    </row>
    <row r="100" spans="1:12" s="33" customFormat="1" x14ac:dyDescent="0.2">
      <c r="A100" s="118" t="s">
        <v>69</v>
      </c>
      <c r="B100" s="470" t="s">
        <v>218</v>
      </c>
      <c r="C100" s="471"/>
      <c r="D100" s="471"/>
      <c r="E100" s="455"/>
      <c r="F100" s="70">
        <v>0</v>
      </c>
      <c r="G100" s="62">
        <v>0</v>
      </c>
      <c r="H100" s="32"/>
      <c r="I100" s="32"/>
    </row>
    <row r="101" spans="1:12" s="33" customFormat="1" ht="18" customHeight="1" x14ac:dyDescent="0.25">
      <c r="A101" s="488" t="s">
        <v>219</v>
      </c>
      <c r="B101" s="460"/>
      <c r="C101" s="460"/>
      <c r="D101" s="460"/>
      <c r="E101" s="460"/>
      <c r="F101" s="60">
        <f>SUM(F95:F100)</f>
        <v>0</v>
      </c>
      <c r="G101" s="46">
        <f>SUM(G95:G100)</f>
        <v>0</v>
      </c>
      <c r="H101" s="32"/>
      <c r="I101" s="32"/>
    </row>
    <row r="102" spans="1:12" s="33" customFormat="1" ht="18" customHeight="1" x14ac:dyDescent="0.25">
      <c r="A102" s="51" t="s">
        <v>180</v>
      </c>
      <c r="B102" s="475" t="s">
        <v>220</v>
      </c>
      <c r="C102" s="476"/>
      <c r="D102" s="476"/>
      <c r="E102" s="477"/>
      <c r="F102" s="52"/>
      <c r="G102" s="53">
        <f>G101*F62</f>
        <v>0</v>
      </c>
      <c r="H102" s="32"/>
      <c r="I102" s="32"/>
    </row>
    <row r="103" spans="1:12" s="33" customFormat="1" ht="18" customHeight="1" x14ac:dyDescent="0.25">
      <c r="A103" s="478" t="s">
        <v>187</v>
      </c>
      <c r="B103" s="479"/>
      <c r="C103" s="479"/>
      <c r="D103" s="479"/>
      <c r="E103" s="480"/>
      <c r="F103" s="55"/>
      <c r="G103" s="56">
        <f>G102+G101</f>
        <v>0</v>
      </c>
      <c r="H103" s="32"/>
      <c r="I103" s="32"/>
    </row>
    <row r="104" spans="1:12" s="33" customFormat="1" ht="18" customHeight="1" x14ac:dyDescent="0.25">
      <c r="A104" s="124"/>
      <c r="B104" s="124"/>
      <c r="C104" s="124"/>
      <c r="D104" s="124"/>
      <c r="E104" s="124"/>
      <c r="F104" s="124"/>
      <c r="G104" s="64"/>
      <c r="H104" s="32"/>
      <c r="I104" s="32"/>
    </row>
    <row r="105" spans="1:12" s="33" customFormat="1" x14ac:dyDescent="0.25">
      <c r="A105" s="472" t="s">
        <v>221</v>
      </c>
      <c r="B105" s="473"/>
      <c r="C105" s="473"/>
      <c r="D105" s="473"/>
      <c r="E105" s="474"/>
      <c r="F105" s="60" t="s">
        <v>71</v>
      </c>
      <c r="G105" s="56" t="s">
        <v>222</v>
      </c>
      <c r="H105" s="45"/>
      <c r="I105" s="32"/>
    </row>
    <row r="106" spans="1:12" s="33" customFormat="1" x14ac:dyDescent="0.25">
      <c r="A106" s="118" t="s">
        <v>58</v>
      </c>
      <c r="B106" s="470" t="s">
        <v>81</v>
      </c>
      <c r="C106" s="471"/>
      <c r="D106" s="471"/>
      <c r="E106" s="455"/>
      <c r="F106" s="59">
        <v>0</v>
      </c>
      <c r="G106" s="62">
        <f>$G$42*F106</f>
        <v>0</v>
      </c>
      <c r="H106" s="32"/>
      <c r="I106" s="32"/>
    </row>
    <row r="107" spans="1:12" s="33" customFormat="1" x14ac:dyDescent="0.25">
      <c r="A107" s="41"/>
      <c r="B107" s="472" t="s">
        <v>44</v>
      </c>
      <c r="C107" s="473"/>
      <c r="D107" s="473"/>
      <c r="E107" s="474"/>
      <c r="F107" s="60">
        <v>0</v>
      </c>
      <c r="G107" s="46">
        <f>SUM(G106)</f>
        <v>0</v>
      </c>
      <c r="H107" s="45"/>
      <c r="I107" s="32"/>
    </row>
    <row r="108" spans="1:12" s="33" customFormat="1" ht="18" customHeight="1" x14ac:dyDescent="0.25">
      <c r="A108" s="124"/>
      <c r="B108" s="124"/>
      <c r="C108" s="124"/>
      <c r="D108" s="124"/>
      <c r="E108" s="124"/>
      <c r="F108" s="124"/>
      <c r="G108" s="64"/>
      <c r="H108" s="32"/>
      <c r="I108" s="32"/>
    </row>
    <row r="109" spans="1:12" s="33" customFormat="1" ht="18" customHeight="1" x14ac:dyDescent="0.25">
      <c r="A109" s="65" t="s">
        <v>223</v>
      </c>
      <c r="B109" s="124"/>
      <c r="C109" s="124"/>
      <c r="D109" s="124"/>
      <c r="E109" s="124"/>
      <c r="F109" s="124"/>
      <c r="G109" s="64"/>
      <c r="H109" s="32"/>
      <c r="I109" s="32"/>
    </row>
    <row r="110" spans="1:12" s="33" customFormat="1" x14ac:dyDescent="0.25">
      <c r="A110" s="41">
        <v>4</v>
      </c>
      <c r="B110" s="472" t="s">
        <v>196</v>
      </c>
      <c r="C110" s="473"/>
      <c r="D110" s="473"/>
      <c r="E110" s="473"/>
      <c r="F110" s="474"/>
      <c r="G110" s="41" t="s">
        <v>66</v>
      </c>
      <c r="H110" s="32"/>
      <c r="I110" s="32"/>
    </row>
    <row r="111" spans="1:12" s="33" customFormat="1" x14ac:dyDescent="0.25">
      <c r="A111" s="118" t="s">
        <v>212</v>
      </c>
      <c r="B111" s="481" t="s">
        <v>80</v>
      </c>
      <c r="C111" s="482"/>
      <c r="D111" s="482"/>
      <c r="E111" s="482"/>
      <c r="F111" s="483"/>
      <c r="G111" s="62">
        <f>G103</f>
        <v>0</v>
      </c>
      <c r="H111" s="32"/>
      <c r="I111" s="32"/>
      <c r="J111" s="66"/>
      <c r="K111" s="49"/>
      <c r="L111" s="49"/>
    </row>
    <row r="112" spans="1:12" s="33" customFormat="1" x14ac:dyDescent="0.25">
      <c r="A112" s="118" t="s">
        <v>224</v>
      </c>
      <c r="B112" s="481" t="s">
        <v>82</v>
      </c>
      <c r="C112" s="482"/>
      <c r="D112" s="482"/>
      <c r="E112" s="482"/>
      <c r="F112" s="483"/>
      <c r="G112" s="62">
        <f>G107</f>
        <v>0</v>
      </c>
      <c r="H112" s="32"/>
      <c r="I112" s="32"/>
      <c r="K112" s="49"/>
    </row>
    <row r="113" spans="1:11" s="33" customFormat="1" ht="18" customHeight="1" x14ac:dyDescent="0.25">
      <c r="A113" s="488" t="s">
        <v>187</v>
      </c>
      <c r="B113" s="460"/>
      <c r="C113" s="460"/>
      <c r="D113" s="460"/>
      <c r="E113" s="460"/>
      <c r="F113" s="489"/>
      <c r="G113" s="46">
        <f>SUM(G110:G112)</f>
        <v>0</v>
      </c>
      <c r="H113" s="32"/>
      <c r="I113" s="32"/>
    </row>
    <row r="114" spans="1:11" s="33" customFormat="1" ht="18" customHeight="1" x14ac:dyDescent="0.25">
      <c r="A114" s="124"/>
      <c r="B114" s="124"/>
      <c r="C114" s="124"/>
      <c r="D114" s="124"/>
      <c r="E114" s="124"/>
      <c r="F114" s="124"/>
      <c r="G114" s="64"/>
      <c r="H114" s="32"/>
      <c r="I114" s="32"/>
    </row>
    <row r="115" spans="1:11" s="33" customFormat="1" x14ac:dyDescent="0.25">
      <c r="A115" s="359" t="s">
        <v>225</v>
      </c>
      <c r="B115" s="359"/>
      <c r="C115" s="359"/>
      <c r="D115" s="359"/>
      <c r="E115" s="359"/>
      <c r="F115" s="359"/>
      <c r="G115" s="359"/>
      <c r="H115" s="32"/>
      <c r="I115" s="32"/>
    </row>
    <row r="116" spans="1:11" s="33" customFormat="1" x14ac:dyDescent="0.25">
      <c r="A116" s="41">
        <v>5</v>
      </c>
      <c r="B116" s="472" t="s">
        <v>226</v>
      </c>
      <c r="C116" s="473"/>
      <c r="D116" s="473"/>
      <c r="E116" s="473"/>
      <c r="F116" s="474"/>
      <c r="G116" s="41" t="s">
        <v>66</v>
      </c>
      <c r="H116" s="32"/>
      <c r="I116" s="32"/>
    </row>
    <row r="117" spans="1:11" s="33" customFormat="1" x14ac:dyDescent="0.25">
      <c r="A117" s="118" t="s">
        <v>58</v>
      </c>
      <c r="B117" s="470" t="s">
        <v>304</v>
      </c>
      <c r="C117" s="471"/>
      <c r="D117" s="471"/>
      <c r="E117" s="471"/>
      <c r="F117" s="455"/>
      <c r="G117" s="43">
        <f>'OMC, UNI'!E10</f>
        <v>0</v>
      </c>
      <c r="H117" s="32"/>
      <c r="I117" s="32"/>
    </row>
    <row r="118" spans="1:11" s="33" customFormat="1" x14ac:dyDescent="0.25">
      <c r="A118" s="118" t="s">
        <v>59</v>
      </c>
      <c r="B118" s="119" t="s">
        <v>307</v>
      </c>
      <c r="C118" s="120"/>
      <c r="D118" s="120"/>
      <c r="E118" s="120"/>
      <c r="F118" s="115"/>
      <c r="G118" s="44">
        <f>'OMC,INSUMOS'!E11</f>
        <v>0</v>
      </c>
      <c r="H118" s="72"/>
      <c r="I118" s="32"/>
    </row>
    <row r="119" spans="1:11" s="33" customFormat="1" x14ac:dyDescent="0.25">
      <c r="A119" s="118" t="s">
        <v>60</v>
      </c>
      <c r="B119" s="481" t="s">
        <v>229</v>
      </c>
      <c r="C119" s="482"/>
      <c r="D119" s="482"/>
      <c r="E119" s="482"/>
      <c r="F119" s="483"/>
      <c r="G119" s="44">
        <f>'OMC, EQUIP'!E12</f>
        <v>0</v>
      </c>
      <c r="H119" s="72"/>
      <c r="I119" s="32"/>
    </row>
    <row r="120" spans="1:11" s="33" customFormat="1" x14ac:dyDescent="0.25">
      <c r="A120" s="129" t="s">
        <v>61</v>
      </c>
      <c r="B120" s="125" t="s">
        <v>305</v>
      </c>
      <c r="C120" s="126"/>
      <c r="D120" s="126"/>
      <c r="E120" s="126"/>
      <c r="F120" s="127"/>
      <c r="G120" s="44">
        <f>'OMC, EPI'!E19</f>
        <v>0</v>
      </c>
      <c r="H120" s="72"/>
      <c r="I120" s="32"/>
    </row>
    <row r="121" spans="1:11" s="33" customFormat="1" x14ac:dyDescent="0.25">
      <c r="A121" s="118" t="s">
        <v>68</v>
      </c>
      <c r="B121" s="121" t="s">
        <v>306</v>
      </c>
      <c r="C121" s="122"/>
      <c r="D121" s="122"/>
      <c r="E121" s="122"/>
      <c r="F121" s="123"/>
      <c r="G121" s="44">
        <f>'OMC,MATERIAIS'!E12</f>
        <v>0</v>
      </c>
      <c r="H121" s="72"/>
      <c r="I121" s="32"/>
    </row>
    <row r="122" spans="1:11" s="33" customFormat="1" x14ac:dyDescent="0.25">
      <c r="A122" s="41"/>
      <c r="B122" s="472" t="s">
        <v>231</v>
      </c>
      <c r="C122" s="473"/>
      <c r="D122" s="473"/>
      <c r="E122" s="473"/>
      <c r="F122" s="474"/>
      <c r="G122" s="46">
        <f>SUM(G117:G121)</f>
        <v>0</v>
      </c>
      <c r="H122" s="32"/>
      <c r="I122" s="32"/>
    </row>
    <row r="123" spans="1:11" s="33" customFormat="1" x14ac:dyDescent="0.25">
      <c r="A123" s="73" t="s">
        <v>232</v>
      </c>
      <c r="B123" s="32"/>
      <c r="C123" s="32"/>
      <c r="D123" s="32"/>
      <c r="E123" s="32"/>
      <c r="F123" s="32"/>
      <c r="G123" s="32"/>
      <c r="H123" s="32"/>
      <c r="I123" s="32"/>
    </row>
    <row r="124" spans="1:11" s="33" customFormat="1" x14ac:dyDescent="0.25">
      <c r="A124" s="124"/>
      <c r="B124" s="65"/>
      <c r="C124" s="65"/>
      <c r="D124" s="65"/>
      <c r="E124" s="65"/>
      <c r="F124" s="65"/>
      <c r="G124" s="64"/>
      <c r="H124" s="32"/>
      <c r="I124" s="32"/>
      <c r="K124" s="66"/>
    </row>
    <row r="125" spans="1:11" s="33" customFormat="1" x14ac:dyDescent="0.25">
      <c r="A125" s="359" t="s">
        <v>233</v>
      </c>
      <c r="B125" s="359"/>
      <c r="C125" s="359"/>
      <c r="D125" s="359"/>
      <c r="E125" s="359"/>
      <c r="F125" s="359"/>
      <c r="G125" s="359"/>
      <c r="H125" s="48"/>
      <c r="I125" s="32"/>
    </row>
    <row r="126" spans="1:11" s="33" customFormat="1" x14ac:dyDescent="0.25">
      <c r="A126" s="40"/>
      <c r="B126" s="113"/>
      <c r="C126" s="113"/>
      <c r="D126" s="113"/>
      <c r="E126" s="113"/>
      <c r="F126" s="113"/>
      <c r="G126" s="113"/>
      <c r="H126" s="45"/>
      <c r="I126" s="32"/>
    </row>
    <row r="127" spans="1:11" s="33" customFormat="1" x14ac:dyDescent="0.25">
      <c r="A127" s="41">
        <v>6</v>
      </c>
      <c r="B127" s="472" t="s">
        <v>234</v>
      </c>
      <c r="C127" s="473"/>
      <c r="D127" s="473"/>
      <c r="E127" s="474"/>
      <c r="F127" s="41" t="s">
        <v>71</v>
      </c>
      <c r="G127" s="41" t="s">
        <v>66</v>
      </c>
      <c r="H127" s="32"/>
      <c r="I127" s="32"/>
    </row>
    <row r="128" spans="1:11" s="33" customFormat="1" x14ac:dyDescent="0.25">
      <c r="A128" s="284" t="s">
        <v>58</v>
      </c>
      <c r="B128" s="470" t="s">
        <v>83</v>
      </c>
      <c r="C128" s="471"/>
      <c r="D128" s="471"/>
      <c r="E128" s="455"/>
      <c r="F128" s="131">
        <v>0</v>
      </c>
      <c r="G128" s="62">
        <f>F128*G122</f>
        <v>0</v>
      </c>
      <c r="H128" s="32"/>
      <c r="I128" s="32"/>
    </row>
    <row r="129" spans="1:11" s="33" customFormat="1" x14ac:dyDescent="0.25">
      <c r="A129" s="284" t="s">
        <v>59</v>
      </c>
      <c r="B129" s="470" t="s">
        <v>85</v>
      </c>
      <c r="C129" s="471"/>
      <c r="D129" s="471"/>
      <c r="E129" s="455"/>
      <c r="F129" s="75"/>
      <c r="G129" s="43"/>
      <c r="H129" s="32"/>
      <c r="I129" s="32"/>
    </row>
    <row r="130" spans="1:11" s="33" customFormat="1" x14ac:dyDescent="0.25">
      <c r="A130" s="360" t="s">
        <v>155</v>
      </c>
      <c r="B130" s="363" t="s">
        <v>333</v>
      </c>
      <c r="C130" s="364"/>
      <c r="D130" s="364"/>
      <c r="E130" s="365"/>
      <c r="F130" s="289">
        <v>1.6500000000000001E-2</v>
      </c>
      <c r="G130" s="290">
        <f>H150*F130</f>
        <v>0</v>
      </c>
      <c r="H130" s="32"/>
      <c r="I130" s="32"/>
    </row>
    <row r="131" spans="1:11" s="33" customFormat="1" x14ac:dyDescent="0.25">
      <c r="A131" s="361"/>
      <c r="B131" s="363" t="s">
        <v>334</v>
      </c>
      <c r="C131" s="364"/>
      <c r="D131" s="364"/>
      <c r="E131" s="365"/>
      <c r="F131" s="289">
        <v>7.5999999999999998E-2</v>
      </c>
      <c r="G131" s="290">
        <f>H151*F131</f>
        <v>0</v>
      </c>
      <c r="H131" s="32"/>
      <c r="I131" s="32"/>
    </row>
    <row r="132" spans="1:11" s="33" customFormat="1" x14ac:dyDescent="0.25">
      <c r="A132" s="361"/>
      <c r="B132" s="291" t="s">
        <v>330</v>
      </c>
      <c r="C132" s="292"/>
      <c r="D132" s="292"/>
      <c r="E132" s="293"/>
      <c r="F132" s="289">
        <v>0.05</v>
      </c>
      <c r="G132" s="290">
        <f>H150*F132</f>
        <v>0</v>
      </c>
      <c r="H132" s="32"/>
      <c r="I132" s="32"/>
    </row>
    <row r="133" spans="1:11" s="33" customFormat="1" x14ac:dyDescent="0.25">
      <c r="A133" s="361"/>
      <c r="B133" s="366" t="s">
        <v>335</v>
      </c>
      <c r="C133" s="367"/>
      <c r="D133" s="367"/>
      <c r="E133" s="368"/>
      <c r="F133" s="294">
        <v>0</v>
      </c>
      <c r="G133" s="290">
        <f>H151*F133</f>
        <v>0</v>
      </c>
      <c r="H133" s="32"/>
      <c r="I133" s="32"/>
    </row>
    <row r="134" spans="1:11" s="33" customFormat="1" x14ac:dyDescent="0.25">
      <c r="A134" s="362"/>
      <c r="B134" s="366" t="s">
        <v>338</v>
      </c>
      <c r="C134" s="367"/>
      <c r="D134" s="367"/>
      <c r="E134" s="368"/>
      <c r="F134" s="294">
        <v>0</v>
      </c>
      <c r="G134" s="290">
        <f>H152*F134</f>
        <v>0</v>
      </c>
      <c r="H134" s="45">
        <f>G42+G50+G62+G73+G90+G113+G122</f>
        <v>0</v>
      </c>
      <c r="I134" s="32"/>
      <c r="J134" s="33" t="s">
        <v>171</v>
      </c>
      <c r="K134" s="74"/>
    </row>
    <row r="135" spans="1:11" s="33" customFormat="1" x14ac:dyDescent="0.25">
      <c r="A135" s="350" t="s">
        <v>336</v>
      </c>
      <c r="B135" s="353" t="s">
        <v>333</v>
      </c>
      <c r="C135" s="354"/>
      <c r="D135" s="354"/>
      <c r="E135" s="355"/>
      <c r="F135" s="295">
        <v>6.4999999999999997E-3</v>
      </c>
      <c r="G135" s="296">
        <f>H153*F135</f>
        <v>0</v>
      </c>
      <c r="H135" s="32"/>
      <c r="I135" s="32"/>
      <c r="K135" s="76"/>
    </row>
    <row r="136" spans="1:11" s="33" customFormat="1" x14ac:dyDescent="0.25">
      <c r="A136" s="351"/>
      <c r="B136" s="353" t="s">
        <v>334</v>
      </c>
      <c r="C136" s="354"/>
      <c r="D136" s="354"/>
      <c r="E136" s="355"/>
      <c r="F136" s="295">
        <v>0.03</v>
      </c>
      <c r="G136" s="296">
        <f>H154*F136</f>
        <v>0</v>
      </c>
      <c r="H136" s="45"/>
      <c r="I136" s="32"/>
      <c r="J136" s="77"/>
    </row>
    <row r="137" spans="1:11" s="33" customFormat="1" x14ac:dyDescent="0.25">
      <c r="A137" s="351"/>
      <c r="B137" s="297" t="s">
        <v>330</v>
      </c>
      <c r="C137" s="298"/>
      <c r="D137" s="298"/>
      <c r="E137" s="299"/>
      <c r="F137" s="295">
        <v>0.05</v>
      </c>
      <c r="G137" s="296">
        <f>H153*F137</f>
        <v>0</v>
      </c>
      <c r="H137" s="32"/>
      <c r="I137" s="32"/>
    </row>
    <row r="138" spans="1:11" s="33" customFormat="1" x14ac:dyDescent="0.25">
      <c r="A138" s="351"/>
      <c r="B138" s="347" t="s">
        <v>335</v>
      </c>
      <c r="C138" s="348"/>
      <c r="D138" s="348"/>
      <c r="E138" s="349"/>
      <c r="F138" s="300">
        <v>0</v>
      </c>
      <c r="G138" s="296">
        <f>H154*F138</f>
        <v>0</v>
      </c>
      <c r="H138" s="45"/>
      <c r="I138" s="32"/>
    </row>
    <row r="139" spans="1:11" s="33" customFormat="1" x14ac:dyDescent="0.25">
      <c r="A139" s="352"/>
      <c r="B139" s="347" t="s">
        <v>235</v>
      </c>
      <c r="C139" s="348"/>
      <c r="D139" s="348"/>
      <c r="E139" s="349"/>
      <c r="F139" s="300">
        <v>0</v>
      </c>
      <c r="G139" s="296">
        <f>H155*F139</f>
        <v>0</v>
      </c>
      <c r="H139" s="32"/>
      <c r="I139" s="32"/>
    </row>
    <row r="140" spans="1:11" s="33" customFormat="1" x14ac:dyDescent="0.25">
      <c r="A140" s="118" t="s">
        <v>60</v>
      </c>
      <c r="B140" s="470" t="s">
        <v>84</v>
      </c>
      <c r="C140" s="471"/>
      <c r="D140" s="471"/>
      <c r="E140" s="455"/>
      <c r="F140" s="78">
        <v>0</v>
      </c>
      <c r="G140" s="43">
        <f>H134*F140</f>
        <v>0</v>
      </c>
      <c r="H140" s="45"/>
      <c r="I140" s="32"/>
    </row>
    <row r="141" spans="1:11" s="33" customFormat="1" x14ac:dyDescent="0.25">
      <c r="A141" s="41"/>
      <c r="B141" s="472" t="s">
        <v>44</v>
      </c>
      <c r="C141" s="473"/>
      <c r="D141" s="473"/>
      <c r="E141" s="474"/>
      <c r="F141" s="55">
        <f>SUM(F134:F140)</f>
        <v>8.6499999999999994E-2</v>
      </c>
      <c r="G141" s="46">
        <f>SUM(G134:G140)</f>
        <v>0</v>
      </c>
      <c r="H141" s="48"/>
      <c r="I141" s="45"/>
    </row>
    <row r="142" spans="1:11" s="33" customFormat="1" x14ac:dyDescent="0.25">
      <c r="A142" s="32"/>
      <c r="B142" s="32"/>
      <c r="C142" s="32"/>
      <c r="D142" s="32"/>
      <c r="E142" s="32"/>
      <c r="F142" s="32"/>
      <c r="G142" s="32"/>
      <c r="H142" s="32"/>
      <c r="I142" s="32"/>
    </row>
    <row r="143" spans="1:11" s="33" customFormat="1" x14ac:dyDescent="0.25">
      <c r="A143" s="454" t="s">
        <v>236</v>
      </c>
      <c r="B143" s="454"/>
      <c r="C143" s="454"/>
      <c r="D143" s="454"/>
      <c r="E143" s="454"/>
      <c r="F143" s="454"/>
      <c r="G143" s="454"/>
      <c r="H143" s="32"/>
      <c r="I143" s="32"/>
    </row>
    <row r="144" spans="1:11" s="33" customFormat="1" x14ac:dyDescent="0.25">
      <c r="A144" s="32"/>
      <c r="B144" s="32"/>
      <c r="C144" s="32"/>
      <c r="D144" s="32"/>
      <c r="E144" s="32"/>
      <c r="F144" s="32"/>
      <c r="G144" s="32"/>
      <c r="H144" s="32"/>
      <c r="I144" s="32"/>
    </row>
    <row r="145" spans="1:12" s="33" customFormat="1" x14ac:dyDescent="0.25">
      <c r="A145" s="41"/>
      <c r="B145" s="472" t="s">
        <v>237</v>
      </c>
      <c r="C145" s="473"/>
      <c r="D145" s="473"/>
      <c r="E145" s="473"/>
      <c r="F145" s="474"/>
      <c r="G145" s="41" t="s">
        <v>66</v>
      </c>
      <c r="H145" s="32"/>
      <c r="I145" s="32"/>
    </row>
    <row r="146" spans="1:12" s="33" customFormat="1" x14ac:dyDescent="0.25">
      <c r="A146" s="118" t="s">
        <v>58</v>
      </c>
      <c r="B146" s="470" t="s">
        <v>238</v>
      </c>
      <c r="C146" s="471"/>
      <c r="D146" s="471"/>
      <c r="E146" s="471"/>
      <c r="F146" s="455"/>
      <c r="G146" s="43">
        <f>G42</f>
        <v>0</v>
      </c>
      <c r="H146" s="32"/>
      <c r="I146" s="32"/>
    </row>
    <row r="147" spans="1:12" s="33" customFormat="1" x14ac:dyDescent="0.25">
      <c r="A147" s="118" t="s">
        <v>59</v>
      </c>
      <c r="B147" s="470" t="s">
        <v>239</v>
      </c>
      <c r="C147" s="471"/>
      <c r="D147" s="471"/>
      <c r="E147" s="471"/>
      <c r="F147" s="455"/>
      <c r="G147" s="43">
        <f>G80</f>
        <v>0</v>
      </c>
      <c r="H147" s="32"/>
      <c r="I147" s="32"/>
    </row>
    <row r="148" spans="1:12" s="33" customFormat="1" x14ac:dyDescent="0.25">
      <c r="A148" s="118" t="s">
        <v>60</v>
      </c>
      <c r="B148" s="470" t="s">
        <v>240</v>
      </c>
      <c r="C148" s="471"/>
      <c r="D148" s="471"/>
      <c r="E148" s="471"/>
      <c r="F148" s="455"/>
      <c r="G148" s="43">
        <f>G90</f>
        <v>0</v>
      </c>
      <c r="H148" s="32"/>
      <c r="I148" s="32"/>
    </row>
    <row r="149" spans="1:12" s="33" customFormat="1" x14ac:dyDescent="0.25">
      <c r="A149" s="118" t="s">
        <v>61</v>
      </c>
      <c r="B149" s="470" t="s">
        <v>241</v>
      </c>
      <c r="C149" s="471"/>
      <c r="D149" s="471"/>
      <c r="E149" s="471"/>
      <c r="F149" s="455"/>
      <c r="G149" s="43">
        <f>G113</f>
        <v>0</v>
      </c>
      <c r="H149" s="32"/>
      <c r="I149" s="32"/>
    </row>
    <row r="150" spans="1:12" s="33" customFormat="1" x14ac:dyDescent="0.25">
      <c r="A150" s="118" t="s">
        <v>68</v>
      </c>
      <c r="B150" s="470" t="s">
        <v>242</v>
      </c>
      <c r="C150" s="471"/>
      <c r="D150" s="471"/>
      <c r="E150" s="471"/>
      <c r="F150" s="455"/>
      <c r="G150" s="43">
        <f>G122</f>
        <v>0</v>
      </c>
      <c r="H150" s="32"/>
      <c r="I150" s="32"/>
    </row>
    <row r="151" spans="1:12" s="33" customFormat="1" x14ac:dyDescent="0.25">
      <c r="A151" s="488" t="s">
        <v>243</v>
      </c>
      <c r="B151" s="460"/>
      <c r="C151" s="460"/>
      <c r="D151" s="460"/>
      <c r="E151" s="460"/>
      <c r="F151" s="489"/>
      <c r="G151" s="56">
        <f>SUM(G146:G150)</f>
        <v>0</v>
      </c>
      <c r="H151" s="32">
        <v>0</v>
      </c>
      <c r="I151" s="32"/>
    </row>
    <row r="152" spans="1:12" s="33" customFormat="1" x14ac:dyDescent="0.25">
      <c r="A152" s="118" t="s">
        <v>69</v>
      </c>
      <c r="B152" s="470" t="s">
        <v>244</v>
      </c>
      <c r="C152" s="471"/>
      <c r="D152" s="471"/>
      <c r="E152" s="471"/>
      <c r="F152" s="455"/>
      <c r="G152" s="43">
        <f>G141</f>
        <v>0</v>
      </c>
      <c r="H152" s="45"/>
      <c r="I152" s="32"/>
    </row>
    <row r="153" spans="1:12" s="33" customFormat="1" x14ac:dyDescent="0.25">
      <c r="A153" s="41"/>
      <c r="B153" s="472" t="s">
        <v>245</v>
      </c>
      <c r="C153" s="473"/>
      <c r="D153" s="473"/>
      <c r="E153" s="473"/>
      <c r="F153" s="474"/>
      <c r="G153" s="46">
        <f>G152+G151</f>
        <v>0</v>
      </c>
      <c r="H153" s="79">
        <f>(H80+G90+G113+G122+G134+G140)/(1-J153)</f>
        <v>0</v>
      </c>
      <c r="I153" s="32"/>
      <c r="J153" s="80">
        <f>F138+F136</f>
        <v>0.03</v>
      </c>
    </row>
    <row r="154" spans="1:12" s="33" customFormat="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K154" s="81"/>
      <c r="L154" s="81"/>
    </row>
    <row r="155" spans="1:12" s="33" customFormat="1" x14ac:dyDescent="0.2">
      <c r="A155" s="359" t="s">
        <v>246</v>
      </c>
      <c r="B155" s="359"/>
      <c r="C155" s="359"/>
      <c r="D155" s="359"/>
      <c r="E155" s="359"/>
      <c r="F155" s="359"/>
      <c r="G155" s="359"/>
      <c r="H155" s="267"/>
      <c r="I155" s="267"/>
      <c r="K155" s="82"/>
      <c r="L155" s="83"/>
    </row>
    <row r="156" spans="1:12" s="33" customFormat="1" x14ac:dyDescent="0.2">
      <c r="A156" s="37"/>
      <c r="B156" s="37"/>
      <c r="C156" s="37"/>
      <c r="D156" s="37"/>
      <c r="E156" s="37"/>
      <c r="F156" s="37"/>
      <c r="G156" s="37"/>
      <c r="H156" s="37"/>
      <c r="I156" s="37"/>
    </row>
    <row r="157" spans="1:12" s="33" customFormat="1" ht="51" x14ac:dyDescent="0.25">
      <c r="A157" s="496" t="s">
        <v>64</v>
      </c>
      <c r="B157" s="497"/>
      <c r="C157" s="84" t="s">
        <v>247</v>
      </c>
      <c r="D157" s="84" t="s">
        <v>248</v>
      </c>
      <c r="E157" s="84" t="s">
        <v>249</v>
      </c>
      <c r="F157" s="84" t="s">
        <v>250</v>
      </c>
      <c r="G157" s="84" t="s">
        <v>251</v>
      </c>
      <c r="H157" s="32"/>
      <c r="I157" s="32"/>
    </row>
    <row r="158" spans="1:12" s="33" customFormat="1" ht="25.5" x14ac:dyDescent="0.2">
      <c r="A158" s="128" t="s">
        <v>252</v>
      </c>
      <c r="B158" s="85" t="s">
        <v>313</v>
      </c>
      <c r="C158" s="86">
        <f>G153</f>
        <v>0</v>
      </c>
      <c r="D158" s="39">
        <v>1</v>
      </c>
      <c r="E158" s="86">
        <f>D158*C158</f>
        <v>0</v>
      </c>
      <c r="F158" s="39">
        <v>1</v>
      </c>
      <c r="G158" s="86">
        <f>C158*D158*F158</f>
        <v>0</v>
      </c>
      <c r="H158" s="32"/>
      <c r="I158" s="32"/>
    </row>
    <row r="159" spans="1:12" s="33" customFormat="1" x14ac:dyDescent="0.2">
      <c r="A159" s="498" t="s">
        <v>254</v>
      </c>
      <c r="B159" s="499"/>
      <c r="C159" s="499"/>
      <c r="D159" s="499"/>
      <c r="E159" s="499"/>
      <c r="F159" s="500"/>
      <c r="G159" s="87">
        <f>SUM(G158:G158)</f>
        <v>0</v>
      </c>
      <c r="H159" s="88"/>
      <c r="I159" s="89"/>
      <c r="J159" s="90"/>
    </row>
    <row r="160" spans="1:12" s="33" customFormat="1" x14ac:dyDescent="0.2">
      <c r="A160" s="91"/>
      <c r="B160" s="91"/>
      <c r="C160" s="91"/>
      <c r="D160" s="91"/>
      <c r="E160" s="91"/>
      <c r="F160" s="91"/>
      <c r="G160" s="91"/>
      <c r="H160" s="91"/>
      <c r="I160" s="89"/>
    </row>
    <row r="161" spans="1:10" s="33" customFormat="1" x14ac:dyDescent="0.25">
      <c r="A161" s="359" t="s">
        <v>255</v>
      </c>
      <c r="B161" s="359"/>
      <c r="C161" s="359"/>
      <c r="D161" s="359"/>
      <c r="E161" s="359"/>
      <c r="F161" s="359"/>
      <c r="G161" s="359"/>
      <c r="H161" s="32"/>
      <c r="I161" s="32"/>
    </row>
    <row r="162" spans="1:10" s="33" customFormat="1" x14ac:dyDescent="0.25">
      <c r="A162" s="32"/>
      <c r="B162" s="32"/>
      <c r="C162" s="32"/>
      <c r="D162" s="32"/>
      <c r="E162" s="32"/>
      <c r="F162" s="32"/>
      <c r="G162" s="32"/>
      <c r="H162" s="32"/>
      <c r="I162" s="32"/>
    </row>
    <row r="163" spans="1:10" s="33" customFormat="1" x14ac:dyDescent="0.25">
      <c r="A163" s="41"/>
      <c r="B163" s="488" t="s">
        <v>256</v>
      </c>
      <c r="C163" s="460"/>
      <c r="D163" s="460"/>
      <c r="E163" s="460"/>
      <c r="F163" s="460"/>
      <c r="G163" s="489"/>
      <c r="H163" s="32"/>
      <c r="I163" s="32"/>
    </row>
    <row r="164" spans="1:10" s="33" customFormat="1" x14ac:dyDescent="0.25">
      <c r="A164" s="41"/>
      <c r="B164" s="472" t="s">
        <v>89</v>
      </c>
      <c r="C164" s="473"/>
      <c r="D164" s="473"/>
      <c r="E164" s="473"/>
      <c r="F164" s="474"/>
      <c r="G164" s="41" t="s">
        <v>66</v>
      </c>
      <c r="H164" s="32"/>
      <c r="I164" s="32"/>
    </row>
    <row r="165" spans="1:10" s="33" customFormat="1" x14ac:dyDescent="0.25">
      <c r="A165" s="118" t="s">
        <v>58</v>
      </c>
      <c r="B165" s="470" t="s">
        <v>257</v>
      </c>
      <c r="C165" s="471"/>
      <c r="D165" s="471"/>
      <c r="E165" s="471"/>
      <c r="F165" s="455"/>
      <c r="G165" s="43">
        <f>G153</f>
        <v>0</v>
      </c>
      <c r="H165" s="32"/>
      <c r="I165" s="32"/>
    </row>
    <row r="166" spans="1:10" s="33" customFormat="1" x14ac:dyDescent="0.25">
      <c r="A166" s="118" t="s">
        <v>59</v>
      </c>
      <c r="B166" s="470" t="s">
        <v>258</v>
      </c>
      <c r="C166" s="471"/>
      <c r="D166" s="471"/>
      <c r="E166" s="471"/>
      <c r="F166" s="455"/>
      <c r="G166" s="43">
        <f>G159</f>
        <v>0</v>
      </c>
      <c r="H166" s="45"/>
      <c r="I166" s="32"/>
    </row>
    <row r="167" spans="1:10" s="33" customFormat="1" x14ac:dyDescent="0.15">
      <c r="A167" s="92" t="s">
        <v>60</v>
      </c>
      <c r="B167" s="491" t="s">
        <v>259</v>
      </c>
      <c r="C167" s="492"/>
      <c r="D167" s="492"/>
      <c r="E167" s="492"/>
      <c r="F167" s="493"/>
      <c r="G167" s="93">
        <f>G166*F16</f>
        <v>0</v>
      </c>
      <c r="H167" s="94">
        <f>G166*10.46666</f>
        <v>0</v>
      </c>
      <c r="I167" s="45"/>
      <c r="J167" s="95"/>
    </row>
    <row r="168" spans="1:10" s="33" customFormat="1" x14ac:dyDescent="0.25">
      <c r="A168" s="32"/>
      <c r="B168" s="32"/>
      <c r="C168" s="32"/>
      <c r="D168" s="32"/>
      <c r="E168" s="32"/>
      <c r="F168" s="32"/>
      <c r="G168" s="32"/>
      <c r="H168" s="32"/>
      <c r="I168" s="32"/>
    </row>
    <row r="169" spans="1:10" s="33" customFormat="1" x14ac:dyDescent="0.25">
      <c r="A169" s="32"/>
      <c r="B169" s="32"/>
      <c r="C169" s="32"/>
      <c r="D169" s="32"/>
      <c r="E169" s="32"/>
      <c r="F169" s="32"/>
      <c r="G169" s="32"/>
      <c r="H169" s="32"/>
      <c r="I169" s="32"/>
    </row>
    <row r="170" spans="1:10" s="33" customFormat="1" ht="64.5" hidden="1" customHeight="1" x14ac:dyDescent="0.25">
      <c r="A170" s="494" t="s">
        <v>260</v>
      </c>
      <c r="B170" s="495"/>
      <c r="C170" s="495"/>
      <c r="D170" s="495"/>
      <c r="E170" s="495"/>
      <c r="F170" s="495"/>
      <c r="G170" s="495"/>
      <c r="H170" s="32"/>
      <c r="I170" s="32"/>
    </row>
    <row r="171" spans="1:10" s="33" customFormat="1" x14ac:dyDescent="0.25">
      <c r="A171" s="32"/>
      <c r="B171" s="32"/>
      <c r="C171" s="32"/>
      <c r="D171" s="32"/>
      <c r="E171" s="32"/>
      <c r="F171" s="32"/>
      <c r="G171" s="32"/>
      <c r="H171" s="32"/>
      <c r="I171" s="32"/>
    </row>
    <row r="172" spans="1:10" s="33" customFormat="1" x14ac:dyDescent="0.25">
      <c r="A172" s="32"/>
      <c r="B172" s="32"/>
      <c r="C172" s="32"/>
      <c r="D172" s="32"/>
      <c r="E172" s="32"/>
      <c r="F172" s="32"/>
      <c r="G172" s="32"/>
      <c r="H172" s="32"/>
      <c r="I172" s="32"/>
    </row>
    <row r="173" spans="1:10" s="33" customFormat="1" x14ac:dyDescent="0.25">
      <c r="A173" s="32"/>
      <c r="B173" s="32"/>
      <c r="C173" s="32"/>
      <c r="D173" s="32"/>
      <c r="E173" s="32"/>
      <c r="F173" s="32"/>
      <c r="G173" s="32"/>
      <c r="H173" s="32"/>
      <c r="I173" s="32"/>
    </row>
    <row r="174" spans="1:10" s="33" customFormat="1" x14ac:dyDescent="0.25">
      <c r="A174" s="32"/>
      <c r="B174" s="32"/>
      <c r="C174" s="32"/>
      <c r="D174" s="32"/>
      <c r="E174" s="32"/>
      <c r="F174" s="32"/>
      <c r="G174" s="32"/>
      <c r="H174" s="32"/>
      <c r="I174" s="32"/>
    </row>
    <row r="175" spans="1:10" s="33" customFormat="1" x14ac:dyDescent="0.25">
      <c r="A175" s="32"/>
      <c r="B175" s="32"/>
      <c r="C175" s="32"/>
      <c r="D175" s="32"/>
      <c r="E175" s="32"/>
      <c r="F175" s="32"/>
      <c r="G175" s="32"/>
      <c r="H175" s="32"/>
      <c r="I175" s="32"/>
    </row>
    <row r="176" spans="1:10" s="33" customFormat="1" x14ac:dyDescent="0.25">
      <c r="A176" s="32"/>
      <c r="B176" s="32"/>
      <c r="C176" s="32"/>
      <c r="D176" s="32"/>
      <c r="E176" s="32"/>
      <c r="F176" s="32"/>
      <c r="G176" s="32"/>
      <c r="H176" s="32"/>
      <c r="I176" s="32"/>
    </row>
    <row r="177" spans="1:9" s="33" customFormat="1" x14ac:dyDescent="0.25">
      <c r="A177" s="32"/>
      <c r="B177" s="32"/>
      <c r="C177" s="32"/>
      <c r="D177" s="32"/>
      <c r="E177" s="32"/>
      <c r="F177" s="32"/>
      <c r="G177" s="32"/>
      <c r="H177" s="32"/>
      <c r="I177" s="32"/>
    </row>
    <row r="178" spans="1:9" s="33" customFormat="1" x14ac:dyDescent="0.25">
      <c r="A178" s="32"/>
      <c r="B178" s="32"/>
      <c r="C178" s="32"/>
      <c r="D178" s="32"/>
      <c r="E178" s="32"/>
      <c r="F178" s="32"/>
      <c r="G178" s="32"/>
      <c r="H178" s="32"/>
      <c r="I178" s="32"/>
    </row>
    <row r="179" spans="1:9" s="33" customFormat="1" x14ac:dyDescent="0.25">
      <c r="A179" s="32"/>
      <c r="B179" s="32"/>
      <c r="C179" s="32"/>
      <c r="D179" s="32"/>
      <c r="E179" s="32"/>
      <c r="F179" s="32"/>
      <c r="G179" s="32"/>
      <c r="H179" s="32"/>
      <c r="I179" s="32"/>
    </row>
    <row r="180" spans="1:9" s="33" customFormat="1" x14ac:dyDescent="0.25">
      <c r="A180" s="32"/>
      <c r="B180" s="32"/>
      <c r="C180" s="32"/>
      <c r="D180" s="32"/>
      <c r="E180" s="32"/>
      <c r="F180" s="32"/>
      <c r="G180" s="32"/>
      <c r="H180" s="32"/>
      <c r="I180" s="32"/>
    </row>
    <row r="181" spans="1:9" s="33" customFormat="1" x14ac:dyDescent="0.25">
      <c r="A181" s="32"/>
      <c r="B181" s="32"/>
      <c r="C181" s="32"/>
      <c r="D181" s="32"/>
      <c r="E181" s="32"/>
      <c r="F181" s="32"/>
      <c r="G181" s="32"/>
      <c r="H181" s="32"/>
      <c r="I181" s="32"/>
    </row>
    <row r="182" spans="1:9" s="33" customFormat="1" x14ac:dyDescent="0.25">
      <c r="A182" s="32"/>
      <c r="B182" s="32"/>
      <c r="C182" s="32"/>
      <c r="D182" s="32"/>
      <c r="E182" s="32"/>
      <c r="F182" s="32"/>
      <c r="G182" s="32"/>
      <c r="H182" s="32"/>
      <c r="I182" s="32"/>
    </row>
    <row r="183" spans="1:9" s="33" customFormat="1" x14ac:dyDescent="0.25">
      <c r="A183" s="32"/>
      <c r="B183" s="32"/>
      <c r="C183" s="32"/>
      <c r="D183" s="32"/>
      <c r="E183" s="32"/>
      <c r="F183" s="32"/>
      <c r="G183" s="32"/>
      <c r="H183" s="32"/>
      <c r="I183" s="32"/>
    </row>
    <row r="184" spans="1:9" s="33" customFormat="1" x14ac:dyDescent="0.25">
      <c r="A184" s="32"/>
      <c r="B184" s="32"/>
      <c r="C184" s="32"/>
      <c r="D184" s="32"/>
      <c r="E184" s="32"/>
      <c r="F184" s="32"/>
      <c r="G184" s="32"/>
      <c r="H184" s="32"/>
      <c r="I184" s="32"/>
    </row>
    <row r="185" spans="1:9" s="33" customFormat="1" x14ac:dyDescent="0.25">
      <c r="A185" s="32"/>
      <c r="B185" s="32"/>
      <c r="C185" s="32"/>
      <c r="D185" s="32"/>
      <c r="E185" s="32"/>
      <c r="F185" s="32"/>
      <c r="G185" s="32"/>
      <c r="H185" s="32"/>
      <c r="I185" s="32"/>
    </row>
    <row r="186" spans="1:9" s="33" customFormat="1" x14ac:dyDescent="0.25">
      <c r="A186" s="32"/>
      <c r="B186" s="32"/>
      <c r="C186" s="32"/>
      <c r="D186" s="32"/>
      <c r="E186" s="32"/>
      <c r="F186" s="32"/>
      <c r="G186" s="32"/>
      <c r="H186" s="32"/>
      <c r="I186" s="32"/>
    </row>
    <row r="187" spans="1:9" s="33" customFormat="1" x14ac:dyDescent="0.25">
      <c r="A187" s="32"/>
      <c r="B187" s="32"/>
      <c r="C187" s="32"/>
      <c r="D187" s="32"/>
      <c r="E187" s="32"/>
      <c r="F187" s="32"/>
      <c r="G187" s="32"/>
      <c r="H187" s="32"/>
      <c r="I187" s="32"/>
    </row>
    <row r="188" spans="1:9" s="33" customFormat="1" x14ac:dyDescent="0.25">
      <c r="A188" s="32"/>
      <c r="B188" s="32"/>
      <c r="C188" s="32"/>
      <c r="D188" s="32"/>
      <c r="E188" s="32"/>
      <c r="F188" s="32"/>
      <c r="G188" s="32"/>
      <c r="H188" s="32"/>
      <c r="I188" s="32"/>
    </row>
    <row r="189" spans="1:9" s="33" customFormat="1" x14ac:dyDescent="0.25">
      <c r="A189" s="32"/>
      <c r="B189" s="32"/>
      <c r="C189" s="32"/>
      <c r="D189" s="32"/>
      <c r="E189" s="32"/>
      <c r="F189" s="32"/>
      <c r="G189" s="32"/>
      <c r="H189" s="32"/>
      <c r="I189" s="32"/>
    </row>
    <row r="190" spans="1:9" s="33" customFormat="1" x14ac:dyDescent="0.25">
      <c r="A190" s="32"/>
      <c r="B190" s="32"/>
      <c r="C190" s="32"/>
      <c r="D190" s="32"/>
      <c r="E190" s="32"/>
      <c r="F190" s="32"/>
      <c r="G190" s="32"/>
      <c r="H190" s="32"/>
      <c r="I190" s="32"/>
    </row>
    <row r="191" spans="1:9" s="33" customFormat="1" x14ac:dyDescent="0.25">
      <c r="A191" s="32"/>
      <c r="B191" s="32"/>
      <c r="C191" s="32"/>
      <c r="D191" s="32"/>
      <c r="E191" s="32"/>
      <c r="F191" s="32"/>
      <c r="G191" s="32"/>
      <c r="H191" s="32"/>
      <c r="I191" s="32"/>
    </row>
    <row r="192" spans="1:9" s="33" customFormat="1" x14ac:dyDescent="0.25">
      <c r="A192" s="32"/>
      <c r="B192" s="32"/>
      <c r="C192" s="32"/>
      <c r="D192" s="32"/>
      <c r="E192" s="32"/>
      <c r="F192" s="32"/>
      <c r="G192" s="32"/>
      <c r="H192" s="32"/>
      <c r="I192" s="32"/>
    </row>
    <row r="193" spans="1:9" s="33" customFormat="1" x14ac:dyDescent="0.25">
      <c r="A193" s="32"/>
      <c r="B193" s="32"/>
      <c r="C193" s="32"/>
      <c r="D193" s="32"/>
      <c r="E193" s="32"/>
      <c r="F193" s="32"/>
      <c r="G193" s="32"/>
      <c r="H193" s="32"/>
      <c r="I193" s="32"/>
    </row>
    <row r="194" spans="1:9" s="33" customFormat="1" x14ac:dyDescent="0.25">
      <c r="A194" s="32"/>
      <c r="B194" s="32"/>
      <c r="C194" s="32"/>
      <c r="D194" s="32"/>
      <c r="E194" s="32"/>
      <c r="F194" s="32"/>
      <c r="G194" s="32"/>
      <c r="H194" s="32"/>
      <c r="I194" s="32"/>
    </row>
    <row r="195" spans="1:9" s="33" customFormat="1" x14ac:dyDescent="0.25">
      <c r="A195" s="32"/>
      <c r="B195" s="32"/>
      <c r="C195" s="32"/>
      <c r="D195" s="32"/>
      <c r="E195" s="32"/>
      <c r="F195" s="32"/>
      <c r="G195" s="32"/>
      <c r="H195" s="32"/>
      <c r="I195" s="32"/>
    </row>
    <row r="196" spans="1:9" s="33" customFormat="1" x14ac:dyDescent="0.25">
      <c r="A196" s="32"/>
      <c r="B196" s="32"/>
      <c r="C196" s="32"/>
      <c r="D196" s="32"/>
      <c r="E196" s="32"/>
      <c r="F196" s="32"/>
      <c r="G196" s="32"/>
      <c r="H196" s="32"/>
      <c r="I196" s="32"/>
    </row>
    <row r="197" spans="1:9" s="33" customFormat="1" x14ac:dyDescent="0.25">
      <c r="A197" s="32"/>
      <c r="B197" s="32"/>
      <c r="C197" s="32"/>
      <c r="D197" s="32"/>
      <c r="E197" s="32"/>
      <c r="F197" s="32"/>
      <c r="G197" s="32"/>
      <c r="H197" s="32"/>
      <c r="I197" s="32"/>
    </row>
    <row r="198" spans="1:9" s="33" customFormat="1" x14ac:dyDescent="0.25">
      <c r="A198" s="32"/>
      <c r="B198" s="32"/>
      <c r="C198" s="32"/>
      <c r="D198" s="32"/>
      <c r="E198" s="32"/>
      <c r="F198" s="32"/>
      <c r="G198" s="32"/>
      <c r="H198" s="32"/>
      <c r="I198" s="32"/>
    </row>
    <row r="199" spans="1:9" s="33" customFormat="1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s="33" customFormat="1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s="33" customFormat="1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s="33" customFormat="1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s="33" customFormat="1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s="33" customFormat="1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  <row r="205" spans="1:9" s="33" customFormat="1" x14ac:dyDescent="0.25">
      <c r="A205" s="32"/>
      <c r="B205" s="32"/>
      <c r="C205" s="32"/>
      <c r="D205" s="32"/>
      <c r="E205" s="32"/>
      <c r="F205" s="32"/>
      <c r="G205" s="32"/>
      <c r="H205" s="32"/>
      <c r="I205" s="32"/>
    </row>
    <row r="206" spans="1:9" s="33" customFormat="1" x14ac:dyDescent="0.25">
      <c r="A206" s="32"/>
      <c r="B206" s="32"/>
      <c r="C206" s="32"/>
      <c r="D206" s="32"/>
      <c r="E206" s="32"/>
      <c r="F206" s="32"/>
      <c r="G206" s="32"/>
      <c r="H206" s="32"/>
      <c r="I206" s="32"/>
    </row>
    <row r="207" spans="1:9" s="33" customFormat="1" x14ac:dyDescent="0.25">
      <c r="A207" s="32"/>
      <c r="B207" s="32"/>
      <c r="C207" s="32"/>
      <c r="D207" s="32"/>
      <c r="E207" s="32"/>
      <c r="F207" s="32"/>
      <c r="G207" s="32"/>
      <c r="H207" s="32"/>
      <c r="I207" s="32"/>
    </row>
    <row r="208" spans="1:9" s="33" customFormat="1" x14ac:dyDescent="0.25">
      <c r="A208" s="32"/>
      <c r="B208" s="32"/>
      <c r="C208" s="32"/>
      <c r="D208" s="32"/>
      <c r="E208" s="32"/>
      <c r="F208" s="32"/>
      <c r="G208" s="32"/>
      <c r="H208" s="32"/>
      <c r="I208" s="32"/>
    </row>
    <row r="209" spans="1:9" s="33" customFormat="1" x14ac:dyDescent="0.25">
      <c r="A209" s="32"/>
      <c r="B209" s="32"/>
      <c r="C209" s="32"/>
      <c r="D209" s="32"/>
      <c r="E209" s="32"/>
      <c r="F209" s="32"/>
      <c r="G209" s="32"/>
      <c r="H209" s="32"/>
      <c r="I209" s="32"/>
    </row>
    <row r="210" spans="1:9" s="33" customFormat="1" x14ac:dyDescent="0.25">
      <c r="A210" s="32"/>
      <c r="B210" s="32"/>
      <c r="C210" s="32"/>
      <c r="D210" s="32"/>
      <c r="E210" s="32"/>
      <c r="F210" s="32"/>
      <c r="G210" s="32"/>
      <c r="H210" s="32"/>
      <c r="I210" s="32"/>
    </row>
    <row r="211" spans="1:9" s="33" customFormat="1" x14ac:dyDescent="0.25">
      <c r="A211" s="32"/>
      <c r="B211" s="32"/>
      <c r="C211" s="32"/>
      <c r="D211" s="32"/>
      <c r="E211" s="32"/>
      <c r="F211" s="32"/>
      <c r="G211" s="32"/>
      <c r="H211" s="32"/>
      <c r="I211" s="32"/>
    </row>
    <row r="212" spans="1:9" s="33" customFormat="1" x14ac:dyDescent="0.25">
      <c r="A212" s="32"/>
      <c r="B212" s="32"/>
      <c r="C212" s="32"/>
      <c r="D212" s="32"/>
      <c r="E212" s="32"/>
      <c r="F212" s="32"/>
      <c r="G212" s="32"/>
      <c r="H212" s="32"/>
      <c r="I212" s="32"/>
    </row>
    <row r="213" spans="1:9" s="33" customFormat="1" x14ac:dyDescent="0.25">
      <c r="A213" s="32"/>
      <c r="B213" s="32"/>
      <c r="C213" s="32"/>
      <c r="D213" s="32"/>
      <c r="E213" s="32"/>
      <c r="F213" s="32"/>
      <c r="G213" s="32"/>
      <c r="H213" s="32"/>
      <c r="I213" s="32"/>
    </row>
    <row r="214" spans="1:9" s="33" customFormat="1" x14ac:dyDescent="0.25">
      <c r="A214" s="32"/>
      <c r="B214" s="32"/>
      <c r="C214" s="32"/>
      <c r="D214" s="32"/>
      <c r="E214" s="32"/>
      <c r="F214" s="32"/>
      <c r="G214" s="32"/>
      <c r="H214" s="32"/>
      <c r="I214" s="32"/>
    </row>
    <row r="215" spans="1:9" s="33" customFormat="1" x14ac:dyDescent="0.25">
      <c r="A215" s="32"/>
      <c r="B215" s="32"/>
      <c r="C215" s="32"/>
      <c r="D215" s="32"/>
      <c r="E215" s="32"/>
      <c r="F215" s="32"/>
      <c r="G215" s="32"/>
      <c r="H215" s="32"/>
      <c r="I215" s="32"/>
    </row>
    <row r="216" spans="1:9" s="33" customFormat="1" x14ac:dyDescent="0.25">
      <c r="A216" s="32"/>
      <c r="B216" s="32"/>
      <c r="C216" s="32"/>
      <c r="D216" s="32"/>
      <c r="E216" s="32"/>
      <c r="F216" s="32"/>
      <c r="G216" s="32"/>
      <c r="H216" s="32"/>
      <c r="I216" s="32"/>
    </row>
    <row r="217" spans="1:9" s="33" customFormat="1" x14ac:dyDescent="0.25">
      <c r="A217" s="32"/>
      <c r="B217" s="32"/>
      <c r="C217" s="32"/>
      <c r="D217" s="32"/>
      <c r="E217" s="32"/>
      <c r="F217" s="32"/>
      <c r="G217" s="32"/>
      <c r="H217" s="32"/>
      <c r="I217" s="32"/>
    </row>
    <row r="218" spans="1:9" s="33" customFormat="1" x14ac:dyDescent="0.25">
      <c r="A218" s="32"/>
      <c r="B218" s="32"/>
      <c r="C218" s="32"/>
      <c r="D218" s="32"/>
      <c r="E218" s="32"/>
      <c r="F218" s="32"/>
      <c r="G218" s="32"/>
      <c r="H218" s="32"/>
      <c r="I218" s="32"/>
    </row>
    <row r="219" spans="1:9" s="33" customFormat="1" x14ac:dyDescent="0.25">
      <c r="A219" s="32"/>
      <c r="B219" s="32"/>
      <c r="C219" s="32"/>
      <c r="D219" s="32"/>
      <c r="E219" s="32"/>
      <c r="F219" s="32"/>
      <c r="G219" s="32"/>
      <c r="H219" s="32"/>
      <c r="I219" s="32"/>
    </row>
    <row r="220" spans="1:9" s="33" customFormat="1" x14ac:dyDescent="0.25">
      <c r="A220" s="32"/>
      <c r="B220" s="32"/>
      <c r="C220" s="32"/>
      <c r="D220" s="32"/>
      <c r="E220" s="32"/>
      <c r="F220" s="32"/>
      <c r="G220" s="32"/>
      <c r="H220" s="32"/>
      <c r="I220" s="32"/>
    </row>
    <row r="221" spans="1:9" s="33" customFormat="1" x14ac:dyDescent="0.25">
      <c r="A221" s="32"/>
      <c r="B221" s="32"/>
      <c r="C221" s="32"/>
      <c r="D221" s="32"/>
      <c r="E221" s="32"/>
      <c r="F221" s="32"/>
      <c r="G221" s="32"/>
      <c r="H221" s="32"/>
      <c r="I221" s="32"/>
    </row>
    <row r="222" spans="1:9" s="33" customFormat="1" x14ac:dyDescent="0.25">
      <c r="A222" s="32"/>
      <c r="B222" s="32"/>
      <c r="C222" s="32"/>
      <c r="D222" s="32"/>
      <c r="E222" s="32"/>
      <c r="F222" s="32"/>
      <c r="G222" s="32"/>
      <c r="H222" s="32"/>
      <c r="I222" s="32"/>
    </row>
    <row r="223" spans="1:9" s="33" customFormat="1" x14ac:dyDescent="0.25">
      <c r="A223" s="32"/>
      <c r="B223" s="32"/>
      <c r="C223" s="32"/>
      <c r="D223" s="32"/>
      <c r="E223" s="32"/>
      <c r="F223" s="32"/>
      <c r="G223" s="32"/>
      <c r="H223" s="32"/>
      <c r="I223" s="32"/>
    </row>
    <row r="224" spans="1:9" s="33" customFormat="1" x14ac:dyDescent="0.25">
      <c r="A224" s="32"/>
      <c r="B224" s="32"/>
      <c r="C224" s="32"/>
      <c r="D224" s="32"/>
      <c r="E224" s="32"/>
      <c r="F224" s="32"/>
      <c r="G224" s="32"/>
      <c r="H224" s="32"/>
      <c r="I224" s="32"/>
    </row>
    <row r="225" spans="1:9" s="33" customFormat="1" x14ac:dyDescent="0.25">
      <c r="A225" s="32"/>
      <c r="B225" s="32"/>
      <c r="C225" s="32"/>
      <c r="D225" s="32"/>
      <c r="E225" s="32"/>
      <c r="F225" s="32"/>
      <c r="G225" s="32"/>
      <c r="H225" s="32"/>
      <c r="I225" s="32"/>
    </row>
    <row r="226" spans="1:9" s="33" customFormat="1" x14ac:dyDescent="0.25">
      <c r="A226" s="32"/>
      <c r="B226" s="32"/>
      <c r="C226" s="32"/>
      <c r="D226" s="32"/>
      <c r="E226" s="32"/>
      <c r="F226" s="32"/>
      <c r="G226" s="32"/>
      <c r="H226" s="32"/>
      <c r="I226" s="32"/>
    </row>
    <row r="227" spans="1:9" s="33" customFormat="1" x14ac:dyDescent="0.25">
      <c r="A227" s="32"/>
      <c r="B227" s="32"/>
      <c r="C227" s="32"/>
      <c r="D227" s="32"/>
      <c r="E227" s="32"/>
      <c r="F227" s="32"/>
      <c r="G227" s="32"/>
      <c r="H227" s="32"/>
      <c r="I227" s="32"/>
    </row>
    <row r="228" spans="1:9" s="33" customFormat="1" x14ac:dyDescent="0.25">
      <c r="A228" s="32"/>
      <c r="B228" s="32"/>
      <c r="C228" s="32"/>
      <c r="D228" s="32"/>
      <c r="E228" s="32"/>
      <c r="F228" s="32"/>
      <c r="G228" s="32"/>
      <c r="H228" s="32"/>
      <c r="I228" s="32"/>
    </row>
    <row r="229" spans="1:9" s="33" customFormat="1" x14ac:dyDescent="0.25">
      <c r="A229" s="32"/>
      <c r="B229" s="32"/>
      <c r="C229" s="32"/>
      <c r="D229" s="32"/>
      <c r="E229" s="32"/>
      <c r="F229" s="32"/>
      <c r="G229" s="32"/>
      <c r="H229" s="32"/>
      <c r="I229" s="32"/>
    </row>
    <row r="230" spans="1:9" s="33" customFormat="1" x14ac:dyDescent="0.25">
      <c r="A230" s="32"/>
      <c r="B230" s="32"/>
      <c r="C230" s="32"/>
      <c r="D230" s="32"/>
      <c r="E230" s="32"/>
      <c r="F230" s="32"/>
      <c r="G230" s="32"/>
      <c r="H230" s="32"/>
      <c r="I230" s="32"/>
    </row>
    <row r="231" spans="1:9" s="33" customFormat="1" x14ac:dyDescent="0.25">
      <c r="A231" s="32"/>
      <c r="B231" s="32"/>
      <c r="C231" s="32"/>
      <c r="D231" s="32"/>
      <c r="E231" s="32"/>
      <c r="F231" s="32"/>
      <c r="G231" s="32"/>
      <c r="H231" s="32"/>
      <c r="I231" s="32"/>
    </row>
    <row r="232" spans="1:9" s="33" customFormat="1" x14ac:dyDescent="0.25">
      <c r="A232" s="32"/>
      <c r="B232" s="32"/>
      <c r="C232" s="32"/>
      <c r="D232" s="32"/>
      <c r="E232" s="32"/>
      <c r="F232" s="32"/>
      <c r="G232" s="32"/>
      <c r="H232" s="32"/>
      <c r="I232" s="32"/>
    </row>
    <row r="233" spans="1:9" s="33" customFormat="1" x14ac:dyDescent="0.25">
      <c r="A233" s="32"/>
      <c r="B233" s="32"/>
      <c r="C233" s="32"/>
      <c r="D233" s="32"/>
      <c r="E233" s="32"/>
      <c r="F233" s="32"/>
      <c r="G233" s="32"/>
      <c r="H233" s="32"/>
      <c r="I233" s="32"/>
    </row>
    <row r="234" spans="1:9" s="33" customFormat="1" x14ac:dyDescent="0.25">
      <c r="A234" s="32"/>
      <c r="B234" s="32"/>
      <c r="C234" s="32"/>
      <c r="D234" s="32"/>
      <c r="E234" s="32"/>
      <c r="F234" s="32"/>
      <c r="G234" s="32"/>
      <c r="H234" s="32"/>
      <c r="I234" s="32"/>
    </row>
    <row r="235" spans="1:9" s="33" customFormat="1" x14ac:dyDescent="0.25">
      <c r="A235" s="32"/>
      <c r="B235" s="32"/>
      <c r="C235" s="32"/>
      <c r="D235" s="32"/>
      <c r="E235" s="32"/>
      <c r="F235" s="32"/>
      <c r="G235" s="32"/>
      <c r="H235" s="32"/>
      <c r="I235" s="32"/>
    </row>
    <row r="236" spans="1:9" s="33" customFormat="1" x14ac:dyDescent="0.25">
      <c r="A236" s="32"/>
      <c r="B236" s="32"/>
      <c r="C236" s="32"/>
      <c r="D236" s="32"/>
      <c r="E236" s="32"/>
      <c r="F236" s="32"/>
      <c r="G236" s="32"/>
      <c r="H236" s="32"/>
      <c r="I236" s="32"/>
    </row>
    <row r="237" spans="1:9" s="33" customFormat="1" x14ac:dyDescent="0.25">
      <c r="A237" s="32"/>
      <c r="B237" s="32"/>
      <c r="C237" s="32"/>
      <c r="D237" s="32"/>
      <c r="E237" s="32"/>
      <c r="F237" s="32"/>
      <c r="G237" s="32"/>
      <c r="H237" s="32"/>
      <c r="I237" s="32"/>
    </row>
    <row r="238" spans="1:9" s="33" customFormat="1" x14ac:dyDescent="0.25">
      <c r="A238" s="32"/>
      <c r="B238" s="32"/>
      <c r="C238" s="32"/>
      <c r="D238" s="32"/>
      <c r="E238" s="32"/>
      <c r="F238" s="32"/>
      <c r="G238" s="32"/>
      <c r="H238" s="32"/>
      <c r="I238" s="32"/>
    </row>
    <row r="239" spans="1:9" s="33" customFormat="1" x14ac:dyDescent="0.25">
      <c r="A239" s="32"/>
      <c r="B239" s="32"/>
      <c r="C239" s="32"/>
      <c r="D239" s="32"/>
      <c r="E239" s="32"/>
      <c r="F239" s="32"/>
      <c r="G239" s="32"/>
      <c r="H239" s="32"/>
      <c r="I239" s="32"/>
    </row>
    <row r="240" spans="1:9" s="33" customFormat="1" x14ac:dyDescent="0.25">
      <c r="A240" s="32"/>
      <c r="B240" s="32"/>
      <c r="C240" s="32"/>
      <c r="D240" s="32"/>
      <c r="E240" s="32"/>
      <c r="F240" s="32"/>
      <c r="G240" s="32"/>
      <c r="H240" s="32"/>
      <c r="I240" s="32"/>
    </row>
    <row r="241" spans="1:9" s="33" customFormat="1" x14ac:dyDescent="0.25">
      <c r="A241" s="32"/>
      <c r="B241" s="32"/>
      <c r="C241" s="32"/>
      <c r="D241" s="32"/>
      <c r="E241" s="32"/>
      <c r="F241" s="32"/>
      <c r="G241" s="32"/>
      <c r="H241" s="32"/>
      <c r="I241" s="32"/>
    </row>
    <row r="242" spans="1:9" s="33" customFormat="1" x14ac:dyDescent="0.25">
      <c r="A242" s="32"/>
      <c r="B242" s="32"/>
      <c r="C242" s="32"/>
      <c r="D242" s="32"/>
      <c r="E242" s="32"/>
      <c r="F242" s="32"/>
      <c r="G242" s="32"/>
      <c r="H242" s="32"/>
      <c r="I242" s="32"/>
    </row>
    <row r="243" spans="1:9" s="33" customFormat="1" x14ac:dyDescent="0.25">
      <c r="A243" s="32"/>
      <c r="B243" s="32"/>
      <c r="C243" s="32"/>
      <c r="D243" s="32"/>
      <c r="E243" s="32"/>
      <c r="F243" s="32"/>
      <c r="G243" s="32"/>
      <c r="H243" s="32"/>
      <c r="I243" s="32"/>
    </row>
    <row r="244" spans="1:9" s="33" customFormat="1" x14ac:dyDescent="0.25">
      <c r="A244" s="32"/>
      <c r="B244" s="32"/>
      <c r="C244" s="32"/>
      <c r="D244" s="32"/>
      <c r="E244" s="32"/>
      <c r="F244" s="32"/>
      <c r="G244" s="32"/>
      <c r="H244" s="32"/>
      <c r="I244" s="32"/>
    </row>
    <row r="245" spans="1:9" s="33" customFormat="1" x14ac:dyDescent="0.25">
      <c r="A245" s="32"/>
      <c r="B245" s="32"/>
      <c r="C245" s="32"/>
      <c r="D245" s="32"/>
      <c r="E245" s="32"/>
      <c r="F245" s="32"/>
      <c r="G245" s="32"/>
      <c r="H245" s="32"/>
      <c r="I245" s="32"/>
    </row>
    <row r="246" spans="1:9" s="33" customFormat="1" x14ac:dyDescent="0.25">
      <c r="A246" s="32"/>
      <c r="B246" s="32"/>
      <c r="C246" s="32"/>
      <c r="D246" s="32"/>
      <c r="E246" s="32"/>
      <c r="F246" s="32"/>
      <c r="G246" s="32"/>
      <c r="H246" s="32"/>
      <c r="I246" s="32"/>
    </row>
    <row r="247" spans="1:9" s="33" customFormat="1" x14ac:dyDescent="0.25">
      <c r="A247" s="32"/>
      <c r="B247" s="32"/>
      <c r="C247" s="32"/>
      <c r="D247" s="32"/>
      <c r="E247" s="32"/>
      <c r="F247" s="32"/>
      <c r="G247" s="32"/>
      <c r="H247" s="32"/>
      <c r="I247" s="32"/>
    </row>
    <row r="248" spans="1:9" s="33" customFormat="1" x14ac:dyDescent="0.25">
      <c r="A248" s="32"/>
      <c r="B248" s="32"/>
      <c r="C248" s="32"/>
      <c r="D248" s="32"/>
      <c r="E248" s="32"/>
      <c r="F248" s="32"/>
      <c r="G248" s="32"/>
      <c r="H248" s="32"/>
      <c r="I248" s="32"/>
    </row>
    <row r="249" spans="1:9" s="33" customFormat="1" x14ac:dyDescent="0.25">
      <c r="A249" s="32"/>
      <c r="B249" s="32"/>
      <c r="C249" s="32"/>
      <c r="D249" s="32"/>
      <c r="E249" s="32"/>
      <c r="F249" s="32"/>
      <c r="G249" s="32"/>
      <c r="H249" s="32"/>
      <c r="I249" s="32"/>
    </row>
    <row r="250" spans="1:9" s="33" customFormat="1" x14ac:dyDescent="0.25">
      <c r="A250" s="32"/>
      <c r="B250" s="32"/>
      <c r="C250" s="32"/>
      <c r="D250" s="32"/>
      <c r="E250" s="32"/>
      <c r="F250" s="32"/>
      <c r="G250" s="32"/>
      <c r="H250" s="32"/>
      <c r="I250" s="32"/>
    </row>
    <row r="251" spans="1:9" s="33" customFormat="1" x14ac:dyDescent="0.25">
      <c r="A251" s="32"/>
      <c r="B251" s="32"/>
      <c r="C251" s="32"/>
      <c r="D251" s="32"/>
      <c r="E251" s="32"/>
      <c r="F251" s="32"/>
      <c r="G251" s="32"/>
      <c r="H251" s="32"/>
      <c r="I251" s="32"/>
    </row>
    <row r="252" spans="1:9" s="33" customFormat="1" x14ac:dyDescent="0.25">
      <c r="A252" s="32"/>
      <c r="B252" s="32"/>
      <c r="C252" s="32"/>
      <c r="D252" s="32"/>
      <c r="E252" s="32"/>
      <c r="F252" s="32"/>
      <c r="G252" s="32"/>
      <c r="H252" s="32"/>
      <c r="I252" s="32"/>
    </row>
    <row r="253" spans="1:9" s="33" customFormat="1" x14ac:dyDescent="0.25">
      <c r="A253" s="32"/>
      <c r="B253" s="32"/>
      <c r="C253" s="32"/>
      <c r="D253" s="32"/>
      <c r="E253" s="32"/>
      <c r="F253" s="32"/>
      <c r="G253" s="32"/>
      <c r="H253" s="32"/>
      <c r="I253" s="32"/>
    </row>
    <row r="254" spans="1:9" s="33" customFormat="1" x14ac:dyDescent="0.25">
      <c r="A254" s="32"/>
      <c r="B254" s="32"/>
      <c r="C254" s="32"/>
      <c r="D254" s="32"/>
      <c r="E254" s="32"/>
      <c r="F254" s="32"/>
      <c r="G254" s="32"/>
      <c r="H254" s="32"/>
      <c r="I254" s="32"/>
    </row>
    <row r="255" spans="1:9" s="33" customFormat="1" x14ac:dyDescent="0.25">
      <c r="A255" s="32"/>
      <c r="B255" s="32"/>
      <c r="C255" s="32"/>
      <c r="D255" s="32"/>
      <c r="E255" s="32"/>
      <c r="F255" s="32"/>
      <c r="G255" s="32"/>
      <c r="H255" s="32"/>
      <c r="I255" s="32"/>
    </row>
    <row r="256" spans="1:9" s="33" customFormat="1" x14ac:dyDescent="0.25">
      <c r="A256" s="32"/>
      <c r="B256" s="32"/>
      <c r="C256" s="32"/>
      <c r="D256" s="32"/>
      <c r="E256" s="32"/>
      <c r="F256" s="32"/>
      <c r="G256" s="32"/>
      <c r="H256" s="32"/>
      <c r="I256" s="32"/>
    </row>
    <row r="257" spans="1:9" s="33" customFormat="1" x14ac:dyDescent="0.25">
      <c r="A257" s="32"/>
      <c r="B257" s="32"/>
      <c r="C257" s="32"/>
      <c r="D257" s="32"/>
      <c r="E257" s="32"/>
      <c r="F257" s="32"/>
      <c r="G257" s="32"/>
      <c r="H257" s="32"/>
      <c r="I257" s="32"/>
    </row>
    <row r="258" spans="1:9" s="33" customFormat="1" x14ac:dyDescent="0.25">
      <c r="A258" s="32"/>
      <c r="B258" s="32"/>
      <c r="C258" s="32"/>
      <c r="D258" s="32"/>
      <c r="E258" s="32"/>
      <c r="F258" s="32"/>
      <c r="G258" s="32"/>
      <c r="H258" s="32"/>
      <c r="I258" s="32"/>
    </row>
    <row r="259" spans="1:9" s="33" customFormat="1" x14ac:dyDescent="0.25">
      <c r="A259" s="32"/>
      <c r="B259" s="32"/>
      <c r="C259" s="32"/>
      <c r="D259" s="32"/>
      <c r="E259" s="32"/>
      <c r="F259" s="32"/>
      <c r="G259" s="32"/>
      <c r="H259" s="32"/>
      <c r="I259" s="32"/>
    </row>
    <row r="260" spans="1:9" s="33" customFormat="1" x14ac:dyDescent="0.25">
      <c r="A260" s="32"/>
      <c r="B260" s="32"/>
      <c r="C260" s="32"/>
      <c r="D260" s="32"/>
      <c r="E260" s="32"/>
      <c r="F260" s="32"/>
      <c r="G260" s="32"/>
      <c r="H260" s="32"/>
      <c r="I260" s="32"/>
    </row>
    <row r="261" spans="1:9" s="33" customFormat="1" x14ac:dyDescent="0.25">
      <c r="A261" s="32"/>
      <c r="B261" s="32"/>
      <c r="C261" s="32"/>
      <c r="D261" s="32"/>
      <c r="E261" s="32"/>
      <c r="F261" s="32"/>
      <c r="G261" s="32"/>
      <c r="H261" s="32"/>
      <c r="I261" s="32"/>
    </row>
    <row r="262" spans="1:9" s="33" customFormat="1" x14ac:dyDescent="0.25">
      <c r="A262" s="32"/>
      <c r="B262" s="32"/>
      <c r="C262" s="32"/>
      <c r="D262" s="32"/>
      <c r="E262" s="32"/>
      <c r="F262" s="32"/>
      <c r="G262" s="32"/>
      <c r="H262" s="32"/>
      <c r="I262" s="32"/>
    </row>
    <row r="263" spans="1:9" s="33" customFormat="1" x14ac:dyDescent="0.25">
      <c r="A263" s="32"/>
      <c r="B263" s="32"/>
      <c r="C263" s="32"/>
      <c r="D263" s="32"/>
      <c r="E263" s="32"/>
      <c r="F263" s="32"/>
      <c r="G263" s="32"/>
      <c r="H263" s="32"/>
      <c r="I263" s="32"/>
    </row>
    <row r="264" spans="1:9" s="33" customFormat="1" x14ac:dyDescent="0.25">
      <c r="A264" s="32"/>
      <c r="B264" s="32"/>
      <c r="C264" s="32"/>
      <c r="D264" s="32"/>
      <c r="E264" s="32"/>
      <c r="F264" s="32"/>
      <c r="G264" s="32"/>
      <c r="H264" s="32"/>
      <c r="I264" s="32"/>
    </row>
    <row r="265" spans="1:9" s="33" customFormat="1" x14ac:dyDescent="0.25">
      <c r="A265" s="32"/>
      <c r="B265" s="32"/>
      <c r="C265" s="32"/>
      <c r="D265" s="32"/>
      <c r="E265" s="32"/>
      <c r="F265" s="32"/>
      <c r="G265" s="32"/>
      <c r="H265" s="32"/>
      <c r="I265" s="32"/>
    </row>
    <row r="266" spans="1:9" s="33" customFormat="1" x14ac:dyDescent="0.25">
      <c r="A266" s="32"/>
      <c r="B266" s="32"/>
      <c r="C266" s="32"/>
      <c r="D266" s="32"/>
      <c r="E266" s="32"/>
      <c r="F266" s="32"/>
      <c r="G266" s="32"/>
      <c r="H266" s="32"/>
      <c r="I266" s="32"/>
    </row>
    <row r="267" spans="1:9" s="33" customFormat="1" x14ac:dyDescent="0.25">
      <c r="A267" s="32"/>
      <c r="B267" s="32"/>
      <c r="C267" s="32"/>
      <c r="D267" s="32"/>
      <c r="E267" s="32"/>
      <c r="F267" s="32"/>
      <c r="G267" s="32"/>
      <c r="H267" s="32"/>
      <c r="I267" s="32"/>
    </row>
    <row r="268" spans="1:9" s="33" customFormat="1" x14ac:dyDescent="0.25">
      <c r="A268" s="32"/>
      <c r="B268" s="32"/>
      <c r="C268" s="32"/>
      <c r="D268" s="32"/>
      <c r="E268" s="32"/>
      <c r="F268" s="32"/>
      <c r="G268" s="32"/>
      <c r="H268" s="32"/>
      <c r="I268" s="32"/>
    </row>
    <row r="269" spans="1:9" s="33" customFormat="1" x14ac:dyDescent="0.25">
      <c r="A269" s="32"/>
      <c r="B269" s="32"/>
      <c r="C269" s="32"/>
      <c r="D269" s="32"/>
      <c r="E269" s="32"/>
      <c r="F269" s="32"/>
      <c r="G269" s="32"/>
      <c r="H269" s="32"/>
      <c r="I269" s="32"/>
    </row>
    <row r="270" spans="1:9" s="33" customFormat="1" x14ac:dyDescent="0.25">
      <c r="A270" s="32"/>
      <c r="B270" s="32"/>
      <c r="C270" s="32"/>
      <c r="D270" s="32"/>
      <c r="E270" s="32"/>
      <c r="F270" s="32"/>
      <c r="G270" s="32"/>
      <c r="H270" s="32"/>
      <c r="I270" s="32"/>
    </row>
    <row r="271" spans="1:9" s="33" customFormat="1" x14ac:dyDescent="0.25">
      <c r="A271" s="32"/>
      <c r="B271" s="32"/>
      <c r="C271" s="32"/>
      <c r="D271" s="32"/>
      <c r="E271" s="32"/>
      <c r="F271" s="32"/>
      <c r="G271" s="32"/>
      <c r="H271" s="32"/>
      <c r="I271" s="32"/>
    </row>
    <row r="272" spans="1:9" s="33" customFormat="1" x14ac:dyDescent="0.25">
      <c r="A272" s="32"/>
      <c r="B272" s="32"/>
      <c r="C272" s="32"/>
      <c r="D272" s="32"/>
      <c r="E272" s="32"/>
      <c r="F272" s="32"/>
      <c r="G272" s="32"/>
      <c r="H272" s="32"/>
      <c r="I272" s="32"/>
    </row>
    <row r="273" spans="1:9" s="33" customFormat="1" x14ac:dyDescent="0.25">
      <c r="A273" s="32"/>
      <c r="B273" s="32"/>
      <c r="C273" s="32"/>
      <c r="D273" s="32"/>
      <c r="E273" s="32"/>
      <c r="F273" s="32"/>
      <c r="G273" s="32"/>
      <c r="H273" s="32"/>
      <c r="I273" s="32"/>
    </row>
    <row r="274" spans="1:9" s="33" customFormat="1" x14ac:dyDescent="0.25">
      <c r="A274" s="32"/>
      <c r="B274" s="32"/>
      <c r="C274" s="32"/>
      <c r="D274" s="32"/>
      <c r="E274" s="32"/>
      <c r="F274" s="32"/>
      <c r="G274" s="32"/>
      <c r="H274" s="32"/>
      <c r="I274" s="32"/>
    </row>
    <row r="275" spans="1:9" s="33" customFormat="1" x14ac:dyDescent="0.25">
      <c r="A275" s="32"/>
      <c r="B275" s="32"/>
      <c r="C275" s="32"/>
      <c r="D275" s="32"/>
      <c r="E275" s="32"/>
      <c r="F275" s="32"/>
      <c r="G275" s="32"/>
      <c r="H275" s="96"/>
      <c r="I275" s="96"/>
    </row>
    <row r="276" spans="1:9" s="33" customFormat="1" x14ac:dyDescent="0.25">
      <c r="A276" s="32"/>
      <c r="B276" s="32"/>
      <c r="C276" s="32"/>
      <c r="D276" s="32"/>
      <c r="E276" s="32"/>
      <c r="F276" s="32"/>
      <c r="G276" s="32"/>
      <c r="H276" s="96"/>
      <c r="I276" s="96"/>
    </row>
    <row r="277" spans="1:9" s="33" customFormat="1" x14ac:dyDescent="0.25">
      <c r="A277" s="32"/>
      <c r="B277" s="32"/>
      <c r="C277" s="32"/>
      <c r="D277" s="32"/>
      <c r="E277" s="32"/>
      <c r="F277" s="32"/>
      <c r="G277" s="32"/>
      <c r="H277" s="96"/>
      <c r="I277" s="96"/>
    </row>
    <row r="278" spans="1:9" s="33" customFormat="1" x14ac:dyDescent="0.25">
      <c r="A278" s="32"/>
      <c r="B278" s="32"/>
      <c r="C278" s="32"/>
      <c r="D278" s="32"/>
      <c r="E278" s="32"/>
      <c r="F278" s="32"/>
      <c r="G278" s="32"/>
      <c r="H278" s="96"/>
      <c r="I278" s="96"/>
    </row>
    <row r="279" spans="1:9" s="33" customFormat="1" x14ac:dyDescent="0.25">
      <c r="A279" s="32"/>
      <c r="B279" s="32"/>
      <c r="C279" s="32"/>
      <c r="D279" s="32"/>
      <c r="E279" s="32"/>
      <c r="F279" s="32"/>
      <c r="G279" s="32"/>
      <c r="H279" s="96"/>
      <c r="I279" s="96"/>
    </row>
    <row r="280" spans="1:9" s="33" customFormat="1" x14ac:dyDescent="0.25">
      <c r="A280" s="32"/>
      <c r="B280" s="32"/>
      <c r="C280" s="32"/>
      <c r="D280" s="32"/>
      <c r="E280" s="32"/>
      <c r="F280" s="32"/>
      <c r="G280" s="32"/>
      <c r="H280" s="96"/>
      <c r="I280" s="96"/>
    </row>
  </sheetData>
  <mergeCells count="144">
    <mergeCell ref="B163:G163"/>
    <mergeCell ref="B164:F164"/>
    <mergeCell ref="B165:F165"/>
    <mergeCell ref="B166:F166"/>
    <mergeCell ref="B167:F167"/>
    <mergeCell ref="A170:G170"/>
    <mergeCell ref="B152:F152"/>
    <mergeCell ref="B153:F153"/>
    <mergeCell ref="A157:B157"/>
    <mergeCell ref="A159:F159"/>
    <mergeCell ref="A161:G161"/>
    <mergeCell ref="A155:G155"/>
    <mergeCell ref="B146:F146"/>
    <mergeCell ref="B147:F147"/>
    <mergeCell ref="B148:F148"/>
    <mergeCell ref="B149:F149"/>
    <mergeCell ref="B150:F150"/>
    <mergeCell ref="A151:F151"/>
    <mergeCell ref="B138:E138"/>
    <mergeCell ref="B139:E139"/>
    <mergeCell ref="B140:E140"/>
    <mergeCell ref="B141:E141"/>
    <mergeCell ref="A143:G143"/>
    <mergeCell ref="B145:F145"/>
    <mergeCell ref="B122:F122"/>
    <mergeCell ref="B127:E127"/>
    <mergeCell ref="B134:E134"/>
    <mergeCell ref="B135:E135"/>
    <mergeCell ref="B136:E136"/>
    <mergeCell ref="B111:F111"/>
    <mergeCell ref="B112:F112"/>
    <mergeCell ref="A113:F113"/>
    <mergeCell ref="B116:F116"/>
    <mergeCell ref="B117:F117"/>
    <mergeCell ref="B119:F119"/>
    <mergeCell ref="A115:G115"/>
    <mergeCell ref="A125:G125"/>
    <mergeCell ref="B128:E128"/>
    <mergeCell ref="B129:E129"/>
    <mergeCell ref="A130:A134"/>
    <mergeCell ref="B130:E130"/>
    <mergeCell ref="B131:E131"/>
    <mergeCell ref="B133:E133"/>
    <mergeCell ref="A135:A139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87:E87"/>
    <mergeCell ref="B88:E88"/>
    <mergeCell ref="B89:E89"/>
    <mergeCell ref="A90:E90"/>
    <mergeCell ref="B94:E94"/>
    <mergeCell ref="B95:E95"/>
    <mergeCell ref="A80:F80"/>
    <mergeCell ref="B83:E83"/>
    <mergeCell ref="B84:E84"/>
    <mergeCell ref="B85:E85"/>
    <mergeCell ref="B86:E86"/>
    <mergeCell ref="A82:G82"/>
    <mergeCell ref="A92:G92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fitToHeight="2" orientation="portrait" r:id="rId1"/>
  <rowBreaks count="2" manualBreakCount="2">
    <brk id="73" max="6" man="1"/>
    <brk id="124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6FC1-4481-4314-ACDE-71981AACEC7C}">
  <sheetPr>
    <tabColor theme="9" tint="-0.249977111117893"/>
    <pageSetUpPr fitToPage="1"/>
  </sheetPr>
  <dimension ref="A1:E10"/>
  <sheetViews>
    <sheetView showGridLines="0" view="pageBreakPreview" zoomScale="90" zoomScaleNormal="100" zoomScaleSheetLayoutView="90" workbookViewId="0">
      <selection activeCell="D9" sqref="D9"/>
    </sheetView>
  </sheetViews>
  <sheetFormatPr defaultRowHeight="16.5" x14ac:dyDescent="0.3"/>
  <cols>
    <col min="1" max="1" width="44.85546875" style="256" customWidth="1"/>
    <col min="2" max="2" width="13.85546875" style="256" bestFit="1" customWidth="1"/>
    <col min="3" max="3" width="13.85546875" style="256" customWidth="1"/>
    <col min="4" max="4" width="14.85546875" style="256" bestFit="1" customWidth="1"/>
    <col min="5" max="5" width="15.140625" style="256" bestFit="1" customWidth="1"/>
    <col min="6" max="257" width="9.140625" style="244"/>
    <col min="258" max="258" width="44.85546875" style="244" customWidth="1"/>
    <col min="259" max="259" width="13.85546875" style="244" bestFit="1" customWidth="1"/>
    <col min="260" max="260" width="14.85546875" style="244" bestFit="1" customWidth="1"/>
    <col min="261" max="261" width="15.140625" style="244" bestFit="1" customWidth="1"/>
    <col min="262" max="513" width="9.140625" style="244"/>
    <col min="514" max="514" width="44.85546875" style="244" customWidth="1"/>
    <col min="515" max="515" width="13.85546875" style="244" bestFit="1" customWidth="1"/>
    <col min="516" max="516" width="14.85546875" style="244" bestFit="1" customWidth="1"/>
    <col min="517" max="517" width="15.140625" style="244" bestFit="1" customWidth="1"/>
    <col min="518" max="769" width="9.140625" style="244"/>
    <col min="770" max="770" width="44.85546875" style="244" customWidth="1"/>
    <col min="771" max="771" width="13.85546875" style="244" bestFit="1" customWidth="1"/>
    <col min="772" max="772" width="14.85546875" style="244" bestFit="1" customWidth="1"/>
    <col min="773" max="773" width="15.140625" style="244" bestFit="1" customWidth="1"/>
    <col min="774" max="1025" width="9.140625" style="244"/>
    <col min="1026" max="1026" width="44.85546875" style="244" customWidth="1"/>
    <col min="1027" max="1027" width="13.85546875" style="244" bestFit="1" customWidth="1"/>
    <col min="1028" max="1028" width="14.85546875" style="244" bestFit="1" customWidth="1"/>
    <col min="1029" max="1029" width="15.140625" style="244" bestFit="1" customWidth="1"/>
    <col min="1030" max="1281" width="9.140625" style="244"/>
    <col min="1282" max="1282" width="44.85546875" style="244" customWidth="1"/>
    <col min="1283" max="1283" width="13.85546875" style="244" bestFit="1" customWidth="1"/>
    <col min="1284" max="1284" width="14.85546875" style="244" bestFit="1" customWidth="1"/>
    <col min="1285" max="1285" width="15.140625" style="244" bestFit="1" customWidth="1"/>
    <col min="1286" max="1537" width="9.140625" style="244"/>
    <col min="1538" max="1538" width="44.85546875" style="244" customWidth="1"/>
    <col min="1539" max="1539" width="13.85546875" style="244" bestFit="1" customWidth="1"/>
    <col min="1540" max="1540" width="14.85546875" style="244" bestFit="1" customWidth="1"/>
    <col min="1541" max="1541" width="15.140625" style="244" bestFit="1" customWidth="1"/>
    <col min="1542" max="1793" width="9.140625" style="244"/>
    <col min="1794" max="1794" width="44.85546875" style="244" customWidth="1"/>
    <col min="1795" max="1795" width="13.85546875" style="244" bestFit="1" customWidth="1"/>
    <col min="1796" max="1796" width="14.85546875" style="244" bestFit="1" customWidth="1"/>
    <col min="1797" max="1797" width="15.140625" style="244" bestFit="1" customWidth="1"/>
    <col min="1798" max="2049" width="9.140625" style="244"/>
    <col min="2050" max="2050" width="44.85546875" style="244" customWidth="1"/>
    <col min="2051" max="2051" width="13.85546875" style="244" bestFit="1" customWidth="1"/>
    <col min="2052" max="2052" width="14.85546875" style="244" bestFit="1" customWidth="1"/>
    <col min="2053" max="2053" width="15.140625" style="244" bestFit="1" customWidth="1"/>
    <col min="2054" max="2305" width="9.140625" style="244"/>
    <col min="2306" max="2306" width="44.85546875" style="244" customWidth="1"/>
    <col min="2307" max="2307" width="13.85546875" style="244" bestFit="1" customWidth="1"/>
    <col min="2308" max="2308" width="14.85546875" style="244" bestFit="1" customWidth="1"/>
    <col min="2309" max="2309" width="15.140625" style="244" bestFit="1" customWidth="1"/>
    <col min="2310" max="2561" width="9.140625" style="244"/>
    <col min="2562" max="2562" width="44.85546875" style="244" customWidth="1"/>
    <col min="2563" max="2563" width="13.85546875" style="244" bestFit="1" customWidth="1"/>
    <col min="2564" max="2564" width="14.85546875" style="244" bestFit="1" customWidth="1"/>
    <col min="2565" max="2565" width="15.140625" style="244" bestFit="1" customWidth="1"/>
    <col min="2566" max="2817" width="9.140625" style="244"/>
    <col min="2818" max="2818" width="44.85546875" style="244" customWidth="1"/>
    <col min="2819" max="2819" width="13.85546875" style="244" bestFit="1" customWidth="1"/>
    <col min="2820" max="2820" width="14.85546875" style="244" bestFit="1" customWidth="1"/>
    <col min="2821" max="2821" width="15.140625" style="244" bestFit="1" customWidth="1"/>
    <col min="2822" max="3073" width="9.140625" style="244"/>
    <col min="3074" max="3074" width="44.85546875" style="244" customWidth="1"/>
    <col min="3075" max="3075" width="13.85546875" style="244" bestFit="1" customWidth="1"/>
    <col min="3076" max="3076" width="14.85546875" style="244" bestFit="1" customWidth="1"/>
    <col min="3077" max="3077" width="15.140625" style="244" bestFit="1" customWidth="1"/>
    <col min="3078" max="3329" width="9.140625" style="244"/>
    <col min="3330" max="3330" width="44.85546875" style="244" customWidth="1"/>
    <col min="3331" max="3331" width="13.85546875" style="244" bestFit="1" customWidth="1"/>
    <col min="3332" max="3332" width="14.85546875" style="244" bestFit="1" customWidth="1"/>
    <col min="3333" max="3333" width="15.140625" style="244" bestFit="1" customWidth="1"/>
    <col min="3334" max="3585" width="9.140625" style="244"/>
    <col min="3586" max="3586" width="44.85546875" style="244" customWidth="1"/>
    <col min="3587" max="3587" width="13.85546875" style="244" bestFit="1" customWidth="1"/>
    <col min="3588" max="3588" width="14.85546875" style="244" bestFit="1" customWidth="1"/>
    <col min="3589" max="3589" width="15.140625" style="244" bestFit="1" customWidth="1"/>
    <col min="3590" max="3841" width="9.140625" style="244"/>
    <col min="3842" max="3842" width="44.85546875" style="244" customWidth="1"/>
    <col min="3843" max="3843" width="13.85546875" style="244" bestFit="1" customWidth="1"/>
    <col min="3844" max="3844" width="14.85546875" style="244" bestFit="1" customWidth="1"/>
    <col min="3845" max="3845" width="15.140625" style="244" bestFit="1" customWidth="1"/>
    <col min="3846" max="4097" width="9.140625" style="244"/>
    <col min="4098" max="4098" width="44.85546875" style="244" customWidth="1"/>
    <col min="4099" max="4099" width="13.85546875" style="244" bestFit="1" customWidth="1"/>
    <col min="4100" max="4100" width="14.85546875" style="244" bestFit="1" customWidth="1"/>
    <col min="4101" max="4101" width="15.140625" style="244" bestFit="1" customWidth="1"/>
    <col min="4102" max="4353" width="9.140625" style="244"/>
    <col min="4354" max="4354" width="44.85546875" style="244" customWidth="1"/>
    <col min="4355" max="4355" width="13.85546875" style="244" bestFit="1" customWidth="1"/>
    <col min="4356" max="4356" width="14.85546875" style="244" bestFit="1" customWidth="1"/>
    <col min="4357" max="4357" width="15.140625" style="244" bestFit="1" customWidth="1"/>
    <col min="4358" max="4609" width="9.140625" style="244"/>
    <col min="4610" max="4610" width="44.85546875" style="244" customWidth="1"/>
    <col min="4611" max="4611" width="13.85546875" style="244" bestFit="1" customWidth="1"/>
    <col min="4612" max="4612" width="14.85546875" style="244" bestFit="1" customWidth="1"/>
    <col min="4613" max="4613" width="15.140625" style="244" bestFit="1" customWidth="1"/>
    <col min="4614" max="4865" width="9.140625" style="244"/>
    <col min="4866" max="4866" width="44.85546875" style="244" customWidth="1"/>
    <col min="4867" max="4867" width="13.85546875" style="244" bestFit="1" customWidth="1"/>
    <col min="4868" max="4868" width="14.85546875" style="244" bestFit="1" customWidth="1"/>
    <col min="4869" max="4869" width="15.140625" style="244" bestFit="1" customWidth="1"/>
    <col min="4870" max="5121" width="9.140625" style="244"/>
    <col min="5122" max="5122" width="44.85546875" style="244" customWidth="1"/>
    <col min="5123" max="5123" width="13.85546875" style="244" bestFit="1" customWidth="1"/>
    <col min="5124" max="5124" width="14.85546875" style="244" bestFit="1" customWidth="1"/>
    <col min="5125" max="5125" width="15.140625" style="244" bestFit="1" customWidth="1"/>
    <col min="5126" max="5377" width="9.140625" style="244"/>
    <col min="5378" max="5378" width="44.85546875" style="244" customWidth="1"/>
    <col min="5379" max="5379" width="13.85546875" style="244" bestFit="1" customWidth="1"/>
    <col min="5380" max="5380" width="14.85546875" style="244" bestFit="1" customWidth="1"/>
    <col min="5381" max="5381" width="15.140625" style="244" bestFit="1" customWidth="1"/>
    <col min="5382" max="5633" width="9.140625" style="244"/>
    <col min="5634" max="5634" width="44.85546875" style="244" customWidth="1"/>
    <col min="5635" max="5635" width="13.85546875" style="244" bestFit="1" customWidth="1"/>
    <col min="5636" max="5636" width="14.85546875" style="244" bestFit="1" customWidth="1"/>
    <col min="5637" max="5637" width="15.140625" style="244" bestFit="1" customWidth="1"/>
    <col min="5638" max="5889" width="9.140625" style="244"/>
    <col min="5890" max="5890" width="44.85546875" style="244" customWidth="1"/>
    <col min="5891" max="5891" width="13.85546875" style="244" bestFit="1" customWidth="1"/>
    <col min="5892" max="5892" width="14.85546875" style="244" bestFit="1" customWidth="1"/>
    <col min="5893" max="5893" width="15.140625" style="244" bestFit="1" customWidth="1"/>
    <col min="5894" max="6145" width="9.140625" style="244"/>
    <col min="6146" max="6146" width="44.85546875" style="244" customWidth="1"/>
    <col min="6147" max="6147" width="13.85546875" style="244" bestFit="1" customWidth="1"/>
    <col min="6148" max="6148" width="14.85546875" style="244" bestFit="1" customWidth="1"/>
    <col min="6149" max="6149" width="15.140625" style="244" bestFit="1" customWidth="1"/>
    <col min="6150" max="6401" width="9.140625" style="244"/>
    <col min="6402" max="6402" width="44.85546875" style="244" customWidth="1"/>
    <col min="6403" max="6403" width="13.85546875" style="244" bestFit="1" customWidth="1"/>
    <col min="6404" max="6404" width="14.85546875" style="244" bestFit="1" customWidth="1"/>
    <col min="6405" max="6405" width="15.140625" style="244" bestFit="1" customWidth="1"/>
    <col min="6406" max="6657" width="9.140625" style="244"/>
    <col min="6658" max="6658" width="44.85546875" style="244" customWidth="1"/>
    <col min="6659" max="6659" width="13.85546875" style="244" bestFit="1" customWidth="1"/>
    <col min="6660" max="6660" width="14.85546875" style="244" bestFit="1" customWidth="1"/>
    <col min="6661" max="6661" width="15.140625" style="244" bestFit="1" customWidth="1"/>
    <col min="6662" max="6913" width="9.140625" style="244"/>
    <col min="6914" max="6914" width="44.85546875" style="244" customWidth="1"/>
    <col min="6915" max="6915" width="13.85546875" style="244" bestFit="1" customWidth="1"/>
    <col min="6916" max="6916" width="14.85546875" style="244" bestFit="1" customWidth="1"/>
    <col min="6917" max="6917" width="15.140625" style="244" bestFit="1" customWidth="1"/>
    <col min="6918" max="7169" width="9.140625" style="244"/>
    <col min="7170" max="7170" width="44.85546875" style="244" customWidth="1"/>
    <col min="7171" max="7171" width="13.85546875" style="244" bestFit="1" customWidth="1"/>
    <col min="7172" max="7172" width="14.85546875" style="244" bestFit="1" customWidth="1"/>
    <col min="7173" max="7173" width="15.140625" style="244" bestFit="1" customWidth="1"/>
    <col min="7174" max="7425" width="9.140625" style="244"/>
    <col min="7426" max="7426" width="44.85546875" style="244" customWidth="1"/>
    <col min="7427" max="7427" width="13.85546875" style="244" bestFit="1" customWidth="1"/>
    <col min="7428" max="7428" width="14.85546875" style="244" bestFit="1" customWidth="1"/>
    <col min="7429" max="7429" width="15.140625" style="244" bestFit="1" customWidth="1"/>
    <col min="7430" max="7681" width="9.140625" style="244"/>
    <col min="7682" max="7682" width="44.85546875" style="244" customWidth="1"/>
    <col min="7683" max="7683" width="13.85546875" style="244" bestFit="1" customWidth="1"/>
    <col min="7684" max="7684" width="14.85546875" style="244" bestFit="1" customWidth="1"/>
    <col min="7685" max="7685" width="15.140625" style="244" bestFit="1" customWidth="1"/>
    <col min="7686" max="7937" width="9.140625" style="244"/>
    <col min="7938" max="7938" width="44.85546875" style="244" customWidth="1"/>
    <col min="7939" max="7939" width="13.85546875" style="244" bestFit="1" customWidth="1"/>
    <col min="7940" max="7940" width="14.85546875" style="244" bestFit="1" customWidth="1"/>
    <col min="7941" max="7941" width="15.140625" style="244" bestFit="1" customWidth="1"/>
    <col min="7942" max="8193" width="9.140625" style="244"/>
    <col min="8194" max="8194" width="44.85546875" style="244" customWidth="1"/>
    <col min="8195" max="8195" width="13.85546875" style="244" bestFit="1" customWidth="1"/>
    <col min="8196" max="8196" width="14.85546875" style="244" bestFit="1" customWidth="1"/>
    <col min="8197" max="8197" width="15.140625" style="244" bestFit="1" customWidth="1"/>
    <col min="8198" max="8449" width="9.140625" style="244"/>
    <col min="8450" max="8450" width="44.85546875" style="244" customWidth="1"/>
    <col min="8451" max="8451" width="13.85546875" style="244" bestFit="1" customWidth="1"/>
    <col min="8452" max="8452" width="14.85546875" style="244" bestFit="1" customWidth="1"/>
    <col min="8453" max="8453" width="15.140625" style="244" bestFit="1" customWidth="1"/>
    <col min="8454" max="8705" width="9.140625" style="244"/>
    <col min="8706" max="8706" width="44.85546875" style="244" customWidth="1"/>
    <col min="8707" max="8707" width="13.85546875" style="244" bestFit="1" customWidth="1"/>
    <col min="8708" max="8708" width="14.85546875" style="244" bestFit="1" customWidth="1"/>
    <col min="8709" max="8709" width="15.140625" style="244" bestFit="1" customWidth="1"/>
    <col min="8710" max="8961" width="9.140625" style="244"/>
    <col min="8962" max="8962" width="44.85546875" style="244" customWidth="1"/>
    <col min="8963" max="8963" width="13.85546875" style="244" bestFit="1" customWidth="1"/>
    <col min="8964" max="8964" width="14.85546875" style="244" bestFit="1" customWidth="1"/>
    <col min="8965" max="8965" width="15.140625" style="244" bestFit="1" customWidth="1"/>
    <col min="8966" max="9217" width="9.140625" style="244"/>
    <col min="9218" max="9218" width="44.85546875" style="244" customWidth="1"/>
    <col min="9219" max="9219" width="13.85546875" style="244" bestFit="1" customWidth="1"/>
    <col min="9220" max="9220" width="14.85546875" style="244" bestFit="1" customWidth="1"/>
    <col min="9221" max="9221" width="15.140625" style="244" bestFit="1" customWidth="1"/>
    <col min="9222" max="9473" width="9.140625" style="244"/>
    <col min="9474" max="9474" width="44.85546875" style="244" customWidth="1"/>
    <col min="9475" max="9475" width="13.85546875" style="244" bestFit="1" customWidth="1"/>
    <col min="9476" max="9476" width="14.85546875" style="244" bestFit="1" customWidth="1"/>
    <col min="9477" max="9477" width="15.140625" style="244" bestFit="1" customWidth="1"/>
    <col min="9478" max="9729" width="9.140625" style="244"/>
    <col min="9730" max="9730" width="44.85546875" style="244" customWidth="1"/>
    <col min="9731" max="9731" width="13.85546875" style="244" bestFit="1" customWidth="1"/>
    <col min="9732" max="9732" width="14.85546875" style="244" bestFit="1" customWidth="1"/>
    <col min="9733" max="9733" width="15.140625" style="244" bestFit="1" customWidth="1"/>
    <col min="9734" max="9985" width="9.140625" style="244"/>
    <col min="9986" max="9986" width="44.85546875" style="244" customWidth="1"/>
    <col min="9987" max="9987" width="13.85546875" style="244" bestFit="1" customWidth="1"/>
    <col min="9988" max="9988" width="14.85546875" style="244" bestFit="1" customWidth="1"/>
    <col min="9989" max="9989" width="15.140625" style="244" bestFit="1" customWidth="1"/>
    <col min="9990" max="10241" width="9.140625" style="244"/>
    <col min="10242" max="10242" width="44.85546875" style="244" customWidth="1"/>
    <col min="10243" max="10243" width="13.85546875" style="244" bestFit="1" customWidth="1"/>
    <col min="10244" max="10244" width="14.85546875" style="244" bestFit="1" customWidth="1"/>
    <col min="10245" max="10245" width="15.140625" style="244" bestFit="1" customWidth="1"/>
    <col min="10246" max="10497" width="9.140625" style="244"/>
    <col min="10498" max="10498" width="44.85546875" style="244" customWidth="1"/>
    <col min="10499" max="10499" width="13.85546875" style="244" bestFit="1" customWidth="1"/>
    <col min="10500" max="10500" width="14.85546875" style="244" bestFit="1" customWidth="1"/>
    <col min="10501" max="10501" width="15.140625" style="244" bestFit="1" customWidth="1"/>
    <col min="10502" max="10753" width="9.140625" style="244"/>
    <col min="10754" max="10754" width="44.85546875" style="244" customWidth="1"/>
    <col min="10755" max="10755" width="13.85546875" style="244" bestFit="1" customWidth="1"/>
    <col min="10756" max="10756" width="14.85546875" style="244" bestFit="1" customWidth="1"/>
    <col min="10757" max="10757" width="15.140625" style="244" bestFit="1" customWidth="1"/>
    <col min="10758" max="11009" width="9.140625" style="244"/>
    <col min="11010" max="11010" width="44.85546875" style="244" customWidth="1"/>
    <col min="11011" max="11011" width="13.85546875" style="244" bestFit="1" customWidth="1"/>
    <col min="11012" max="11012" width="14.85546875" style="244" bestFit="1" customWidth="1"/>
    <col min="11013" max="11013" width="15.140625" style="244" bestFit="1" customWidth="1"/>
    <col min="11014" max="11265" width="9.140625" style="244"/>
    <col min="11266" max="11266" width="44.85546875" style="244" customWidth="1"/>
    <col min="11267" max="11267" width="13.85546875" style="244" bestFit="1" customWidth="1"/>
    <col min="11268" max="11268" width="14.85546875" style="244" bestFit="1" customWidth="1"/>
    <col min="11269" max="11269" width="15.140625" style="244" bestFit="1" customWidth="1"/>
    <col min="11270" max="11521" width="9.140625" style="244"/>
    <col min="11522" max="11522" width="44.85546875" style="244" customWidth="1"/>
    <col min="11523" max="11523" width="13.85546875" style="244" bestFit="1" customWidth="1"/>
    <col min="11524" max="11524" width="14.85546875" style="244" bestFit="1" customWidth="1"/>
    <col min="11525" max="11525" width="15.140625" style="244" bestFit="1" customWidth="1"/>
    <col min="11526" max="11777" width="9.140625" style="244"/>
    <col min="11778" max="11778" width="44.85546875" style="244" customWidth="1"/>
    <col min="11779" max="11779" width="13.85546875" style="244" bestFit="1" customWidth="1"/>
    <col min="11780" max="11780" width="14.85546875" style="244" bestFit="1" customWidth="1"/>
    <col min="11781" max="11781" width="15.140625" style="244" bestFit="1" customWidth="1"/>
    <col min="11782" max="12033" width="9.140625" style="244"/>
    <col min="12034" max="12034" width="44.85546875" style="244" customWidth="1"/>
    <col min="12035" max="12035" width="13.85546875" style="244" bestFit="1" customWidth="1"/>
    <col min="12036" max="12036" width="14.85546875" style="244" bestFit="1" customWidth="1"/>
    <col min="12037" max="12037" width="15.140625" style="244" bestFit="1" customWidth="1"/>
    <col min="12038" max="12289" width="9.140625" style="244"/>
    <col min="12290" max="12290" width="44.85546875" style="244" customWidth="1"/>
    <col min="12291" max="12291" width="13.85546875" style="244" bestFit="1" customWidth="1"/>
    <col min="12292" max="12292" width="14.85546875" style="244" bestFit="1" customWidth="1"/>
    <col min="12293" max="12293" width="15.140625" style="244" bestFit="1" customWidth="1"/>
    <col min="12294" max="12545" width="9.140625" style="244"/>
    <col min="12546" max="12546" width="44.85546875" style="244" customWidth="1"/>
    <col min="12547" max="12547" width="13.85546875" style="244" bestFit="1" customWidth="1"/>
    <col min="12548" max="12548" width="14.85546875" style="244" bestFit="1" customWidth="1"/>
    <col min="12549" max="12549" width="15.140625" style="244" bestFit="1" customWidth="1"/>
    <col min="12550" max="12801" width="9.140625" style="244"/>
    <col min="12802" max="12802" width="44.85546875" style="244" customWidth="1"/>
    <col min="12803" max="12803" width="13.85546875" style="244" bestFit="1" customWidth="1"/>
    <col min="12804" max="12804" width="14.85546875" style="244" bestFit="1" customWidth="1"/>
    <col min="12805" max="12805" width="15.140625" style="244" bestFit="1" customWidth="1"/>
    <col min="12806" max="13057" width="9.140625" style="244"/>
    <col min="13058" max="13058" width="44.85546875" style="244" customWidth="1"/>
    <col min="13059" max="13059" width="13.85546875" style="244" bestFit="1" customWidth="1"/>
    <col min="13060" max="13060" width="14.85546875" style="244" bestFit="1" customWidth="1"/>
    <col min="13061" max="13061" width="15.140625" style="244" bestFit="1" customWidth="1"/>
    <col min="13062" max="13313" width="9.140625" style="244"/>
    <col min="13314" max="13314" width="44.85546875" style="244" customWidth="1"/>
    <col min="13315" max="13315" width="13.85546875" style="244" bestFit="1" customWidth="1"/>
    <col min="13316" max="13316" width="14.85546875" style="244" bestFit="1" customWidth="1"/>
    <col min="13317" max="13317" width="15.140625" style="244" bestFit="1" customWidth="1"/>
    <col min="13318" max="13569" width="9.140625" style="244"/>
    <col min="13570" max="13570" width="44.85546875" style="244" customWidth="1"/>
    <col min="13571" max="13571" width="13.85546875" style="244" bestFit="1" customWidth="1"/>
    <col min="13572" max="13572" width="14.85546875" style="244" bestFit="1" customWidth="1"/>
    <col min="13573" max="13573" width="15.140625" style="244" bestFit="1" customWidth="1"/>
    <col min="13574" max="13825" width="9.140625" style="244"/>
    <col min="13826" max="13826" width="44.85546875" style="244" customWidth="1"/>
    <col min="13827" max="13827" width="13.85546875" style="244" bestFit="1" customWidth="1"/>
    <col min="13828" max="13828" width="14.85546875" style="244" bestFit="1" customWidth="1"/>
    <col min="13829" max="13829" width="15.140625" style="244" bestFit="1" customWidth="1"/>
    <col min="13830" max="14081" width="9.140625" style="244"/>
    <col min="14082" max="14082" width="44.85546875" style="244" customWidth="1"/>
    <col min="14083" max="14083" width="13.85546875" style="244" bestFit="1" customWidth="1"/>
    <col min="14084" max="14084" width="14.85546875" style="244" bestFit="1" customWidth="1"/>
    <col min="14085" max="14085" width="15.140625" style="244" bestFit="1" customWidth="1"/>
    <col min="14086" max="14337" width="9.140625" style="244"/>
    <col min="14338" max="14338" width="44.85546875" style="244" customWidth="1"/>
    <col min="14339" max="14339" width="13.85546875" style="244" bestFit="1" customWidth="1"/>
    <col min="14340" max="14340" width="14.85546875" style="244" bestFit="1" customWidth="1"/>
    <col min="14341" max="14341" width="15.140625" style="244" bestFit="1" customWidth="1"/>
    <col min="14342" max="14593" width="9.140625" style="244"/>
    <col min="14594" max="14594" width="44.85546875" style="244" customWidth="1"/>
    <col min="14595" max="14595" width="13.85546875" style="244" bestFit="1" customWidth="1"/>
    <col min="14596" max="14596" width="14.85546875" style="244" bestFit="1" customWidth="1"/>
    <col min="14597" max="14597" width="15.140625" style="244" bestFit="1" customWidth="1"/>
    <col min="14598" max="14849" width="9.140625" style="244"/>
    <col min="14850" max="14850" width="44.85546875" style="244" customWidth="1"/>
    <col min="14851" max="14851" width="13.85546875" style="244" bestFit="1" customWidth="1"/>
    <col min="14852" max="14852" width="14.85546875" style="244" bestFit="1" customWidth="1"/>
    <col min="14853" max="14853" width="15.140625" style="244" bestFit="1" customWidth="1"/>
    <col min="14854" max="15105" width="9.140625" style="244"/>
    <col min="15106" max="15106" width="44.85546875" style="244" customWidth="1"/>
    <col min="15107" max="15107" width="13.85546875" style="244" bestFit="1" customWidth="1"/>
    <col min="15108" max="15108" width="14.85546875" style="244" bestFit="1" customWidth="1"/>
    <col min="15109" max="15109" width="15.140625" style="244" bestFit="1" customWidth="1"/>
    <col min="15110" max="15361" width="9.140625" style="244"/>
    <col min="15362" max="15362" width="44.85546875" style="244" customWidth="1"/>
    <col min="15363" max="15363" width="13.85546875" style="244" bestFit="1" customWidth="1"/>
    <col min="15364" max="15364" width="14.85546875" style="244" bestFit="1" customWidth="1"/>
    <col min="15365" max="15365" width="15.140625" style="244" bestFit="1" customWidth="1"/>
    <col min="15366" max="15617" width="9.140625" style="244"/>
    <col min="15618" max="15618" width="44.85546875" style="244" customWidth="1"/>
    <col min="15619" max="15619" width="13.85546875" style="244" bestFit="1" customWidth="1"/>
    <col min="15620" max="15620" width="14.85546875" style="244" bestFit="1" customWidth="1"/>
    <col min="15621" max="15621" width="15.140625" style="244" bestFit="1" customWidth="1"/>
    <col min="15622" max="15873" width="9.140625" style="244"/>
    <col min="15874" max="15874" width="44.85546875" style="244" customWidth="1"/>
    <col min="15875" max="15875" width="13.85546875" style="244" bestFit="1" customWidth="1"/>
    <col min="15876" max="15876" width="14.85546875" style="244" bestFit="1" customWidth="1"/>
    <col min="15877" max="15877" width="15.140625" style="244" bestFit="1" customWidth="1"/>
    <col min="15878" max="16129" width="9.140625" style="244"/>
    <col min="16130" max="16130" width="44.85546875" style="244" customWidth="1"/>
    <col min="16131" max="16131" width="13.85546875" style="244" bestFit="1" customWidth="1"/>
    <col min="16132" max="16132" width="14.85546875" style="244" bestFit="1" customWidth="1"/>
    <col min="16133" max="16133" width="15.140625" style="244" bestFit="1" customWidth="1"/>
    <col min="16134" max="16384" width="9.140625" style="244"/>
  </cols>
  <sheetData>
    <row r="1" spans="1:5" ht="17.25" thickBot="1" x14ac:dyDescent="0.35">
      <c r="A1" s="423" t="s">
        <v>314</v>
      </c>
      <c r="B1" s="424"/>
      <c r="C1" s="424"/>
      <c r="D1" s="424"/>
      <c r="E1" s="425"/>
    </row>
    <row r="2" spans="1:5" s="230" customFormat="1" ht="17.25" thickBot="1" x14ac:dyDescent="0.35">
      <c r="A2" s="423" t="s">
        <v>339</v>
      </c>
      <c r="B2" s="424"/>
      <c r="C2" s="424"/>
      <c r="D2" s="424"/>
      <c r="E2" s="425"/>
    </row>
    <row r="3" spans="1:5" s="230" customFormat="1" ht="17.25" thickBot="1" x14ac:dyDescent="0.35">
      <c r="A3" s="255"/>
      <c r="B3" s="256"/>
      <c r="C3" s="256"/>
      <c r="D3" s="256"/>
      <c r="E3" s="257"/>
    </row>
    <row r="4" spans="1:5" s="230" customFormat="1" ht="30.75" thickBot="1" x14ac:dyDescent="0.35">
      <c r="A4" s="214" t="s">
        <v>89</v>
      </c>
      <c r="B4" s="214" t="s">
        <v>296</v>
      </c>
      <c r="C4" s="214" t="s">
        <v>302</v>
      </c>
      <c r="D4" s="215" t="s">
        <v>309</v>
      </c>
      <c r="E4" s="215" t="s">
        <v>92</v>
      </c>
    </row>
    <row r="5" spans="1:5" s="230" customFormat="1" ht="30" x14ac:dyDescent="0.3">
      <c r="A5" s="216" t="s">
        <v>95</v>
      </c>
      <c r="B5" s="221" t="s">
        <v>299</v>
      </c>
      <c r="C5" s="218">
        <v>2</v>
      </c>
      <c r="D5" s="217">
        <v>0</v>
      </c>
      <c r="E5" s="219">
        <f>D5*C5</f>
        <v>0</v>
      </c>
    </row>
    <row r="6" spans="1:5" s="230" customFormat="1" ht="90" x14ac:dyDescent="0.3">
      <c r="A6" s="220" t="s">
        <v>96</v>
      </c>
      <c r="B6" s="221" t="s">
        <v>299</v>
      </c>
      <c r="C6" s="218">
        <v>3</v>
      </c>
      <c r="D6" s="217">
        <v>0</v>
      </c>
      <c r="E6" s="219">
        <f>D6*C6</f>
        <v>0</v>
      </c>
    </row>
    <row r="7" spans="1:5" s="230" customFormat="1" ht="45" x14ac:dyDescent="0.3">
      <c r="A7" s="220" t="s">
        <v>97</v>
      </c>
      <c r="B7" s="217" t="s">
        <v>299</v>
      </c>
      <c r="C7" s="218">
        <v>1</v>
      </c>
      <c r="D7" s="217">
        <v>0</v>
      </c>
      <c r="E7" s="219">
        <f>D7*C7</f>
        <v>0</v>
      </c>
    </row>
    <row r="8" spans="1:5" s="230" customFormat="1" ht="30" x14ac:dyDescent="0.3">
      <c r="A8" s="238" t="s">
        <v>275</v>
      </c>
      <c r="B8" s="233" t="s">
        <v>299</v>
      </c>
      <c r="C8" s="237">
        <v>1</v>
      </c>
      <c r="D8" s="217">
        <v>0</v>
      </c>
      <c r="E8" s="219">
        <f>D8*C8</f>
        <v>0</v>
      </c>
    </row>
    <row r="9" spans="1:5" s="230" customFormat="1" ht="17.25" thickBot="1" x14ac:dyDescent="0.35">
      <c r="A9" s="286" t="s">
        <v>44</v>
      </c>
      <c r="B9" s="287"/>
      <c r="C9" s="287"/>
      <c r="D9" s="288"/>
      <c r="E9" s="222">
        <f>SUM(E5:E8)</f>
        <v>0</v>
      </c>
    </row>
    <row r="10" spans="1:5" s="230" customFormat="1" ht="17.25" thickBot="1" x14ac:dyDescent="0.35">
      <c r="A10" s="223"/>
      <c r="B10" s="224"/>
      <c r="C10" s="224"/>
      <c r="D10" s="225" t="s">
        <v>93</v>
      </c>
      <c r="E10" s="226">
        <f>E9/6</f>
        <v>0</v>
      </c>
    </row>
  </sheetData>
  <mergeCells count="2">
    <mergeCell ref="A2:E2"/>
    <mergeCell ref="A1:E1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9" orientation="portrait" r:id="rId1"/>
  <headerFooter>
    <oddHeader>&amp;L&amp;8&amp;Z, &amp;F, &amp;A</oddHeader>
    <oddFooter>&amp;C&amp;8&amp;P de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37933-784C-4DA9-A014-CBFF1995118B}">
  <sheetPr>
    <tabColor theme="9" tint="-0.249977111117893"/>
    <pageSetUpPr fitToPage="1"/>
  </sheetPr>
  <dimension ref="A1:E12"/>
  <sheetViews>
    <sheetView showGridLines="0" view="pageBreakPreview" zoomScale="90" zoomScaleNormal="100" zoomScaleSheetLayoutView="90" workbookViewId="0">
      <selection activeCell="E10" sqref="E10"/>
    </sheetView>
  </sheetViews>
  <sheetFormatPr defaultRowHeight="15" x14ac:dyDescent="0.25"/>
  <cols>
    <col min="1" max="1" width="45.140625" style="103" customWidth="1"/>
    <col min="2" max="2" width="16.5703125" style="103" customWidth="1"/>
    <col min="3" max="3" width="13.85546875" style="103" bestFit="1" customWidth="1"/>
    <col min="4" max="4" width="14.85546875" style="103" bestFit="1" customWidth="1"/>
    <col min="5" max="5" width="15.140625" style="103" bestFit="1" customWidth="1"/>
    <col min="6" max="257" width="9.140625" style="30"/>
    <col min="258" max="258" width="45.140625" style="30" customWidth="1"/>
    <col min="259" max="259" width="13.85546875" style="30" bestFit="1" customWidth="1"/>
    <col min="260" max="260" width="14.85546875" style="30" bestFit="1" customWidth="1"/>
    <col min="261" max="261" width="15.140625" style="30" bestFit="1" customWidth="1"/>
    <col min="262" max="513" width="9.140625" style="30"/>
    <col min="514" max="514" width="45.140625" style="30" customWidth="1"/>
    <col min="515" max="515" width="13.85546875" style="30" bestFit="1" customWidth="1"/>
    <col min="516" max="516" width="14.85546875" style="30" bestFit="1" customWidth="1"/>
    <col min="517" max="517" width="15.140625" style="30" bestFit="1" customWidth="1"/>
    <col min="518" max="769" width="9.140625" style="30"/>
    <col min="770" max="770" width="45.140625" style="30" customWidth="1"/>
    <col min="771" max="771" width="13.85546875" style="30" bestFit="1" customWidth="1"/>
    <col min="772" max="772" width="14.85546875" style="30" bestFit="1" customWidth="1"/>
    <col min="773" max="773" width="15.140625" style="30" bestFit="1" customWidth="1"/>
    <col min="774" max="1025" width="9.140625" style="30"/>
    <col min="1026" max="1026" width="45.140625" style="30" customWidth="1"/>
    <col min="1027" max="1027" width="13.85546875" style="30" bestFit="1" customWidth="1"/>
    <col min="1028" max="1028" width="14.85546875" style="30" bestFit="1" customWidth="1"/>
    <col min="1029" max="1029" width="15.140625" style="30" bestFit="1" customWidth="1"/>
    <col min="1030" max="1281" width="9.140625" style="30"/>
    <col min="1282" max="1282" width="45.140625" style="30" customWidth="1"/>
    <col min="1283" max="1283" width="13.85546875" style="30" bestFit="1" customWidth="1"/>
    <col min="1284" max="1284" width="14.85546875" style="30" bestFit="1" customWidth="1"/>
    <col min="1285" max="1285" width="15.140625" style="30" bestFit="1" customWidth="1"/>
    <col min="1286" max="1537" width="9.140625" style="30"/>
    <col min="1538" max="1538" width="45.140625" style="30" customWidth="1"/>
    <col min="1539" max="1539" width="13.85546875" style="30" bestFit="1" customWidth="1"/>
    <col min="1540" max="1540" width="14.85546875" style="30" bestFit="1" customWidth="1"/>
    <col min="1541" max="1541" width="15.140625" style="30" bestFit="1" customWidth="1"/>
    <col min="1542" max="1793" width="9.140625" style="30"/>
    <col min="1794" max="1794" width="45.140625" style="30" customWidth="1"/>
    <col min="1795" max="1795" width="13.85546875" style="30" bestFit="1" customWidth="1"/>
    <col min="1796" max="1796" width="14.85546875" style="30" bestFit="1" customWidth="1"/>
    <col min="1797" max="1797" width="15.140625" style="30" bestFit="1" customWidth="1"/>
    <col min="1798" max="2049" width="9.140625" style="30"/>
    <col min="2050" max="2050" width="45.140625" style="30" customWidth="1"/>
    <col min="2051" max="2051" width="13.85546875" style="30" bestFit="1" customWidth="1"/>
    <col min="2052" max="2052" width="14.85546875" style="30" bestFit="1" customWidth="1"/>
    <col min="2053" max="2053" width="15.140625" style="30" bestFit="1" customWidth="1"/>
    <col min="2054" max="2305" width="9.140625" style="30"/>
    <col min="2306" max="2306" width="45.140625" style="30" customWidth="1"/>
    <col min="2307" max="2307" width="13.85546875" style="30" bestFit="1" customWidth="1"/>
    <col min="2308" max="2308" width="14.85546875" style="30" bestFit="1" customWidth="1"/>
    <col min="2309" max="2309" width="15.140625" style="30" bestFit="1" customWidth="1"/>
    <col min="2310" max="2561" width="9.140625" style="30"/>
    <col min="2562" max="2562" width="45.140625" style="30" customWidth="1"/>
    <col min="2563" max="2563" width="13.85546875" style="30" bestFit="1" customWidth="1"/>
    <col min="2564" max="2564" width="14.85546875" style="30" bestFit="1" customWidth="1"/>
    <col min="2565" max="2565" width="15.140625" style="30" bestFit="1" customWidth="1"/>
    <col min="2566" max="2817" width="9.140625" style="30"/>
    <col min="2818" max="2818" width="45.140625" style="30" customWidth="1"/>
    <col min="2819" max="2819" width="13.85546875" style="30" bestFit="1" customWidth="1"/>
    <col min="2820" max="2820" width="14.85546875" style="30" bestFit="1" customWidth="1"/>
    <col min="2821" max="2821" width="15.140625" style="30" bestFit="1" customWidth="1"/>
    <col min="2822" max="3073" width="9.140625" style="30"/>
    <col min="3074" max="3074" width="45.140625" style="30" customWidth="1"/>
    <col min="3075" max="3075" width="13.85546875" style="30" bestFit="1" customWidth="1"/>
    <col min="3076" max="3076" width="14.85546875" style="30" bestFit="1" customWidth="1"/>
    <col min="3077" max="3077" width="15.140625" style="30" bestFit="1" customWidth="1"/>
    <col min="3078" max="3329" width="9.140625" style="30"/>
    <col min="3330" max="3330" width="45.140625" style="30" customWidth="1"/>
    <col min="3331" max="3331" width="13.85546875" style="30" bestFit="1" customWidth="1"/>
    <col min="3332" max="3332" width="14.85546875" style="30" bestFit="1" customWidth="1"/>
    <col min="3333" max="3333" width="15.140625" style="30" bestFit="1" customWidth="1"/>
    <col min="3334" max="3585" width="9.140625" style="30"/>
    <col min="3586" max="3586" width="45.140625" style="30" customWidth="1"/>
    <col min="3587" max="3587" width="13.85546875" style="30" bestFit="1" customWidth="1"/>
    <col min="3588" max="3588" width="14.85546875" style="30" bestFit="1" customWidth="1"/>
    <col min="3589" max="3589" width="15.140625" style="30" bestFit="1" customWidth="1"/>
    <col min="3590" max="3841" width="9.140625" style="30"/>
    <col min="3842" max="3842" width="45.140625" style="30" customWidth="1"/>
    <col min="3843" max="3843" width="13.85546875" style="30" bestFit="1" customWidth="1"/>
    <col min="3844" max="3844" width="14.85546875" style="30" bestFit="1" customWidth="1"/>
    <col min="3845" max="3845" width="15.140625" style="30" bestFit="1" customWidth="1"/>
    <col min="3846" max="4097" width="9.140625" style="30"/>
    <col min="4098" max="4098" width="45.140625" style="30" customWidth="1"/>
    <col min="4099" max="4099" width="13.85546875" style="30" bestFit="1" customWidth="1"/>
    <col min="4100" max="4100" width="14.85546875" style="30" bestFit="1" customWidth="1"/>
    <col min="4101" max="4101" width="15.140625" style="30" bestFit="1" customWidth="1"/>
    <col min="4102" max="4353" width="9.140625" style="30"/>
    <col min="4354" max="4354" width="45.140625" style="30" customWidth="1"/>
    <col min="4355" max="4355" width="13.85546875" style="30" bestFit="1" customWidth="1"/>
    <col min="4356" max="4356" width="14.85546875" style="30" bestFit="1" customWidth="1"/>
    <col min="4357" max="4357" width="15.140625" style="30" bestFit="1" customWidth="1"/>
    <col min="4358" max="4609" width="9.140625" style="30"/>
    <col min="4610" max="4610" width="45.140625" style="30" customWidth="1"/>
    <col min="4611" max="4611" width="13.85546875" style="30" bestFit="1" customWidth="1"/>
    <col min="4612" max="4612" width="14.85546875" style="30" bestFit="1" customWidth="1"/>
    <col min="4613" max="4613" width="15.140625" style="30" bestFit="1" customWidth="1"/>
    <col min="4614" max="4865" width="9.140625" style="30"/>
    <col min="4866" max="4866" width="45.140625" style="30" customWidth="1"/>
    <col min="4867" max="4867" width="13.85546875" style="30" bestFit="1" customWidth="1"/>
    <col min="4868" max="4868" width="14.85546875" style="30" bestFit="1" customWidth="1"/>
    <col min="4869" max="4869" width="15.140625" style="30" bestFit="1" customWidth="1"/>
    <col min="4870" max="5121" width="9.140625" style="30"/>
    <col min="5122" max="5122" width="45.140625" style="30" customWidth="1"/>
    <col min="5123" max="5123" width="13.85546875" style="30" bestFit="1" customWidth="1"/>
    <col min="5124" max="5124" width="14.85546875" style="30" bestFit="1" customWidth="1"/>
    <col min="5125" max="5125" width="15.140625" style="30" bestFit="1" customWidth="1"/>
    <col min="5126" max="5377" width="9.140625" style="30"/>
    <col min="5378" max="5378" width="45.140625" style="30" customWidth="1"/>
    <col min="5379" max="5379" width="13.85546875" style="30" bestFit="1" customWidth="1"/>
    <col min="5380" max="5380" width="14.85546875" style="30" bestFit="1" customWidth="1"/>
    <col min="5381" max="5381" width="15.140625" style="30" bestFit="1" customWidth="1"/>
    <col min="5382" max="5633" width="9.140625" style="30"/>
    <col min="5634" max="5634" width="45.140625" style="30" customWidth="1"/>
    <col min="5635" max="5635" width="13.85546875" style="30" bestFit="1" customWidth="1"/>
    <col min="5636" max="5636" width="14.85546875" style="30" bestFit="1" customWidth="1"/>
    <col min="5637" max="5637" width="15.140625" style="30" bestFit="1" customWidth="1"/>
    <col min="5638" max="5889" width="9.140625" style="30"/>
    <col min="5890" max="5890" width="45.140625" style="30" customWidth="1"/>
    <col min="5891" max="5891" width="13.85546875" style="30" bestFit="1" customWidth="1"/>
    <col min="5892" max="5892" width="14.85546875" style="30" bestFit="1" customWidth="1"/>
    <col min="5893" max="5893" width="15.140625" style="30" bestFit="1" customWidth="1"/>
    <col min="5894" max="6145" width="9.140625" style="30"/>
    <col min="6146" max="6146" width="45.140625" style="30" customWidth="1"/>
    <col min="6147" max="6147" width="13.85546875" style="30" bestFit="1" customWidth="1"/>
    <col min="6148" max="6148" width="14.85546875" style="30" bestFit="1" customWidth="1"/>
    <col min="6149" max="6149" width="15.140625" style="30" bestFit="1" customWidth="1"/>
    <col min="6150" max="6401" width="9.140625" style="30"/>
    <col min="6402" max="6402" width="45.140625" style="30" customWidth="1"/>
    <col min="6403" max="6403" width="13.85546875" style="30" bestFit="1" customWidth="1"/>
    <col min="6404" max="6404" width="14.85546875" style="30" bestFit="1" customWidth="1"/>
    <col min="6405" max="6405" width="15.140625" style="30" bestFit="1" customWidth="1"/>
    <col min="6406" max="6657" width="9.140625" style="30"/>
    <col min="6658" max="6658" width="45.140625" style="30" customWidth="1"/>
    <col min="6659" max="6659" width="13.85546875" style="30" bestFit="1" customWidth="1"/>
    <col min="6660" max="6660" width="14.85546875" style="30" bestFit="1" customWidth="1"/>
    <col min="6661" max="6661" width="15.140625" style="30" bestFit="1" customWidth="1"/>
    <col min="6662" max="6913" width="9.140625" style="30"/>
    <col min="6914" max="6914" width="45.140625" style="30" customWidth="1"/>
    <col min="6915" max="6915" width="13.85546875" style="30" bestFit="1" customWidth="1"/>
    <col min="6916" max="6916" width="14.85546875" style="30" bestFit="1" customWidth="1"/>
    <col min="6917" max="6917" width="15.140625" style="30" bestFit="1" customWidth="1"/>
    <col min="6918" max="7169" width="9.140625" style="30"/>
    <col min="7170" max="7170" width="45.140625" style="30" customWidth="1"/>
    <col min="7171" max="7171" width="13.85546875" style="30" bestFit="1" customWidth="1"/>
    <col min="7172" max="7172" width="14.85546875" style="30" bestFit="1" customWidth="1"/>
    <col min="7173" max="7173" width="15.140625" style="30" bestFit="1" customWidth="1"/>
    <col min="7174" max="7425" width="9.140625" style="30"/>
    <col min="7426" max="7426" width="45.140625" style="30" customWidth="1"/>
    <col min="7427" max="7427" width="13.85546875" style="30" bestFit="1" customWidth="1"/>
    <col min="7428" max="7428" width="14.85546875" style="30" bestFit="1" customWidth="1"/>
    <col min="7429" max="7429" width="15.140625" style="30" bestFit="1" customWidth="1"/>
    <col min="7430" max="7681" width="9.140625" style="30"/>
    <col min="7682" max="7682" width="45.140625" style="30" customWidth="1"/>
    <col min="7683" max="7683" width="13.85546875" style="30" bestFit="1" customWidth="1"/>
    <col min="7684" max="7684" width="14.85546875" style="30" bestFit="1" customWidth="1"/>
    <col min="7685" max="7685" width="15.140625" style="30" bestFit="1" customWidth="1"/>
    <col min="7686" max="7937" width="9.140625" style="30"/>
    <col min="7938" max="7938" width="45.140625" style="30" customWidth="1"/>
    <col min="7939" max="7939" width="13.85546875" style="30" bestFit="1" customWidth="1"/>
    <col min="7940" max="7940" width="14.85546875" style="30" bestFit="1" customWidth="1"/>
    <col min="7941" max="7941" width="15.140625" style="30" bestFit="1" customWidth="1"/>
    <col min="7942" max="8193" width="9.140625" style="30"/>
    <col min="8194" max="8194" width="45.140625" style="30" customWidth="1"/>
    <col min="8195" max="8195" width="13.85546875" style="30" bestFit="1" customWidth="1"/>
    <col min="8196" max="8196" width="14.85546875" style="30" bestFit="1" customWidth="1"/>
    <col min="8197" max="8197" width="15.140625" style="30" bestFit="1" customWidth="1"/>
    <col min="8198" max="8449" width="9.140625" style="30"/>
    <col min="8450" max="8450" width="45.140625" style="30" customWidth="1"/>
    <col min="8451" max="8451" width="13.85546875" style="30" bestFit="1" customWidth="1"/>
    <col min="8452" max="8452" width="14.85546875" style="30" bestFit="1" customWidth="1"/>
    <col min="8453" max="8453" width="15.140625" style="30" bestFit="1" customWidth="1"/>
    <col min="8454" max="8705" width="9.140625" style="30"/>
    <col min="8706" max="8706" width="45.140625" style="30" customWidth="1"/>
    <col min="8707" max="8707" width="13.85546875" style="30" bestFit="1" customWidth="1"/>
    <col min="8708" max="8708" width="14.85546875" style="30" bestFit="1" customWidth="1"/>
    <col min="8709" max="8709" width="15.140625" style="30" bestFit="1" customWidth="1"/>
    <col min="8710" max="8961" width="9.140625" style="30"/>
    <col min="8962" max="8962" width="45.140625" style="30" customWidth="1"/>
    <col min="8963" max="8963" width="13.85546875" style="30" bestFit="1" customWidth="1"/>
    <col min="8964" max="8964" width="14.85546875" style="30" bestFit="1" customWidth="1"/>
    <col min="8965" max="8965" width="15.140625" style="30" bestFit="1" customWidth="1"/>
    <col min="8966" max="9217" width="9.140625" style="30"/>
    <col min="9218" max="9218" width="45.140625" style="30" customWidth="1"/>
    <col min="9219" max="9219" width="13.85546875" style="30" bestFit="1" customWidth="1"/>
    <col min="9220" max="9220" width="14.85546875" style="30" bestFit="1" customWidth="1"/>
    <col min="9221" max="9221" width="15.140625" style="30" bestFit="1" customWidth="1"/>
    <col min="9222" max="9473" width="9.140625" style="30"/>
    <col min="9474" max="9474" width="45.140625" style="30" customWidth="1"/>
    <col min="9475" max="9475" width="13.85546875" style="30" bestFit="1" customWidth="1"/>
    <col min="9476" max="9476" width="14.85546875" style="30" bestFit="1" customWidth="1"/>
    <col min="9477" max="9477" width="15.140625" style="30" bestFit="1" customWidth="1"/>
    <col min="9478" max="9729" width="9.140625" style="30"/>
    <col min="9730" max="9730" width="45.140625" style="30" customWidth="1"/>
    <col min="9731" max="9731" width="13.85546875" style="30" bestFit="1" customWidth="1"/>
    <col min="9732" max="9732" width="14.85546875" style="30" bestFit="1" customWidth="1"/>
    <col min="9733" max="9733" width="15.140625" style="30" bestFit="1" customWidth="1"/>
    <col min="9734" max="9985" width="9.140625" style="30"/>
    <col min="9986" max="9986" width="45.140625" style="30" customWidth="1"/>
    <col min="9987" max="9987" width="13.85546875" style="30" bestFit="1" customWidth="1"/>
    <col min="9988" max="9988" width="14.85546875" style="30" bestFit="1" customWidth="1"/>
    <col min="9989" max="9989" width="15.140625" style="30" bestFit="1" customWidth="1"/>
    <col min="9990" max="10241" width="9.140625" style="30"/>
    <col min="10242" max="10242" width="45.140625" style="30" customWidth="1"/>
    <col min="10243" max="10243" width="13.85546875" style="30" bestFit="1" customWidth="1"/>
    <col min="10244" max="10244" width="14.85546875" style="30" bestFit="1" customWidth="1"/>
    <col min="10245" max="10245" width="15.140625" style="30" bestFit="1" customWidth="1"/>
    <col min="10246" max="10497" width="9.140625" style="30"/>
    <col min="10498" max="10498" width="45.140625" style="30" customWidth="1"/>
    <col min="10499" max="10499" width="13.85546875" style="30" bestFit="1" customWidth="1"/>
    <col min="10500" max="10500" width="14.85546875" style="30" bestFit="1" customWidth="1"/>
    <col min="10501" max="10501" width="15.140625" style="30" bestFit="1" customWidth="1"/>
    <col min="10502" max="10753" width="9.140625" style="30"/>
    <col min="10754" max="10754" width="45.140625" style="30" customWidth="1"/>
    <col min="10755" max="10755" width="13.85546875" style="30" bestFit="1" customWidth="1"/>
    <col min="10756" max="10756" width="14.85546875" style="30" bestFit="1" customWidth="1"/>
    <col min="10757" max="10757" width="15.140625" style="30" bestFit="1" customWidth="1"/>
    <col min="10758" max="11009" width="9.140625" style="30"/>
    <col min="11010" max="11010" width="45.140625" style="30" customWidth="1"/>
    <col min="11011" max="11011" width="13.85546875" style="30" bestFit="1" customWidth="1"/>
    <col min="11012" max="11012" width="14.85546875" style="30" bestFit="1" customWidth="1"/>
    <col min="11013" max="11013" width="15.140625" style="30" bestFit="1" customWidth="1"/>
    <col min="11014" max="11265" width="9.140625" style="30"/>
    <col min="11266" max="11266" width="45.140625" style="30" customWidth="1"/>
    <col min="11267" max="11267" width="13.85546875" style="30" bestFit="1" customWidth="1"/>
    <col min="11268" max="11268" width="14.85546875" style="30" bestFit="1" customWidth="1"/>
    <col min="11269" max="11269" width="15.140625" style="30" bestFit="1" customWidth="1"/>
    <col min="11270" max="11521" width="9.140625" style="30"/>
    <col min="11522" max="11522" width="45.140625" style="30" customWidth="1"/>
    <col min="11523" max="11523" width="13.85546875" style="30" bestFit="1" customWidth="1"/>
    <col min="11524" max="11524" width="14.85546875" style="30" bestFit="1" customWidth="1"/>
    <col min="11525" max="11525" width="15.140625" style="30" bestFit="1" customWidth="1"/>
    <col min="11526" max="11777" width="9.140625" style="30"/>
    <col min="11778" max="11778" width="45.140625" style="30" customWidth="1"/>
    <col min="11779" max="11779" width="13.85546875" style="30" bestFit="1" customWidth="1"/>
    <col min="11780" max="11780" width="14.85546875" style="30" bestFit="1" customWidth="1"/>
    <col min="11781" max="11781" width="15.140625" style="30" bestFit="1" customWidth="1"/>
    <col min="11782" max="12033" width="9.140625" style="30"/>
    <col min="12034" max="12034" width="45.140625" style="30" customWidth="1"/>
    <col min="12035" max="12035" width="13.85546875" style="30" bestFit="1" customWidth="1"/>
    <col min="12036" max="12036" width="14.85546875" style="30" bestFit="1" customWidth="1"/>
    <col min="12037" max="12037" width="15.140625" style="30" bestFit="1" customWidth="1"/>
    <col min="12038" max="12289" width="9.140625" style="30"/>
    <col min="12290" max="12290" width="45.140625" style="30" customWidth="1"/>
    <col min="12291" max="12291" width="13.85546875" style="30" bestFit="1" customWidth="1"/>
    <col min="12292" max="12292" width="14.85546875" style="30" bestFit="1" customWidth="1"/>
    <col min="12293" max="12293" width="15.140625" style="30" bestFit="1" customWidth="1"/>
    <col min="12294" max="12545" width="9.140625" style="30"/>
    <col min="12546" max="12546" width="45.140625" style="30" customWidth="1"/>
    <col min="12547" max="12547" width="13.85546875" style="30" bestFit="1" customWidth="1"/>
    <col min="12548" max="12548" width="14.85546875" style="30" bestFit="1" customWidth="1"/>
    <col min="12549" max="12549" width="15.140625" style="30" bestFit="1" customWidth="1"/>
    <col min="12550" max="12801" width="9.140625" style="30"/>
    <col min="12802" max="12802" width="45.140625" style="30" customWidth="1"/>
    <col min="12803" max="12803" width="13.85546875" style="30" bestFit="1" customWidth="1"/>
    <col min="12804" max="12804" width="14.85546875" style="30" bestFit="1" customWidth="1"/>
    <col min="12805" max="12805" width="15.140625" style="30" bestFit="1" customWidth="1"/>
    <col min="12806" max="13057" width="9.140625" style="30"/>
    <col min="13058" max="13058" width="45.140625" style="30" customWidth="1"/>
    <col min="13059" max="13059" width="13.85546875" style="30" bestFit="1" customWidth="1"/>
    <col min="13060" max="13060" width="14.85546875" style="30" bestFit="1" customWidth="1"/>
    <col min="13061" max="13061" width="15.140625" style="30" bestFit="1" customWidth="1"/>
    <col min="13062" max="13313" width="9.140625" style="30"/>
    <col min="13314" max="13314" width="45.140625" style="30" customWidth="1"/>
    <col min="13315" max="13315" width="13.85546875" style="30" bestFit="1" customWidth="1"/>
    <col min="13316" max="13316" width="14.85546875" style="30" bestFit="1" customWidth="1"/>
    <col min="13317" max="13317" width="15.140625" style="30" bestFit="1" customWidth="1"/>
    <col min="13318" max="13569" width="9.140625" style="30"/>
    <col min="13570" max="13570" width="45.140625" style="30" customWidth="1"/>
    <col min="13571" max="13571" width="13.85546875" style="30" bestFit="1" customWidth="1"/>
    <col min="13572" max="13572" width="14.85546875" style="30" bestFit="1" customWidth="1"/>
    <col min="13573" max="13573" width="15.140625" style="30" bestFit="1" customWidth="1"/>
    <col min="13574" max="13825" width="9.140625" style="30"/>
    <col min="13826" max="13826" width="45.140625" style="30" customWidth="1"/>
    <col min="13827" max="13827" width="13.85546875" style="30" bestFit="1" customWidth="1"/>
    <col min="13828" max="13828" width="14.85546875" style="30" bestFit="1" customWidth="1"/>
    <col min="13829" max="13829" width="15.140625" style="30" bestFit="1" customWidth="1"/>
    <col min="13830" max="14081" width="9.140625" style="30"/>
    <col min="14082" max="14082" width="45.140625" style="30" customWidth="1"/>
    <col min="14083" max="14083" width="13.85546875" style="30" bestFit="1" customWidth="1"/>
    <col min="14084" max="14084" width="14.85546875" style="30" bestFit="1" customWidth="1"/>
    <col min="14085" max="14085" width="15.140625" style="30" bestFit="1" customWidth="1"/>
    <col min="14086" max="14337" width="9.140625" style="30"/>
    <col min="14338" max="14338" width="45.140625" style="30" customWidth="1"/>
    <col min="14339" max="14339" width="13.85546875" style="30" bestFit="1" customWidth="1"/>
    <col min="14340" max="14340" width="14.85546875" style="30" bestFit="1" customWidth="1"/>
    <col min="14341" max="14341" width="15.140625" style="30" bestFit="1" customWidth="1"/>
    <col min="14342" max="14593" width="9.140625" style="30"/>
    <col min="14594" max="14594" width="45.140625" style="30" customWidth="1"/>
    <col min="14595" max="14595" width="13.85546875" style="30" bestFit="1" customWidth="1"/>
    <col min="14596" max="14596" width="14.85546875" style="30" bestFit="1" customWidth="1"/>
    <col min="14597" max="14597" width="15.140625" style="30" bestFit="1" customWidth="1"/>
    <col min="14598" max="14849" width="9.140625" style="30"/>
    <col min="14850" max="14850" width="45.140625" style="30" customWidth="1"/>
    <col min="14851" max="14851" width="13.85546875" style="30" bestFit="1" customWidth="1"/>
    <col min="14852" max="14852" width="14.85546875" style="30" bestFit="1" customWidth="1"/>
    <col min="14853" max="14853" width="15.140625" style="30" bestFit="1" customWidth="1"/>
    <col min="14854" max="15105" width="9.140625" style="30"/>
    <col min="15106" max="15106" width="45.140625" style="30" customWidth="1"/>
    <col min="15107" max="15107" width="13.85546875" style="30" bestFit="1" customWidth="1"/>
    <col min="15108" max="15108" width="14.85546875" style="30" bestFit="1" customWidth="1"/>
    <col min="15109" max="15109" width="15.140625" style="30" bestFit="1" customWidth="1"/>
    <col min="15110" max="15361" width="9.140625" style="30"/>
    <col min="15362" max="15362" width="45.140625" style="30" customWidth="1"/>
    <col min="15363" max="15363" width="13.85546875" style="30" bestFit="1" customWidth="1"/>
    <col min="15364" max="15364" width="14.85546875" style="30" bestFit="1" customWidth="1"/>
    <col min="15365" max="15365" width="15.140625" style="30" bestFit="1" customWidth="1"/>
    <col min="15366" max="15617" width="9.140625" style="30"/>
    <col min="15618" max="15618" width="45.140625" style="30" customWidth="1"/>
    <col min="15619" max="15619" width="13.85546875" style="30" bestFit="1" customWidth="1"/>
    <col min="15620" max="15620" width="14.85546875" style="30" bestFit="1" customWidth="1"/>
    <col min="15621" max="15621" width="15.140625" style="30" bestFit="1" customWidth="1"/>
    <col min="15622" max="15873" width="9.140625" style="30"/>
    <col min="15874" max="15874" width="45.140625" style="30" customWidth="1"/>
    <col min="15875" max="15875" width="13.85546875" style="30" bestFit="1" customWidth="1"/>
    <col min="15876" max="15876" width="14.85546875" style="30" bestFit="1" customWidth="1"/>
    <col min="15877" max="15877" width="15.140625" style="30" bestFit="1" customWidth="1"/>
    <col min="15878" max="16129" width="9.140625" style="30"/>
    <col min="16130" max="16130" width="45.140625" style="30" customWidth="1"/>
    <col min="16131" max="16131" width="13.85546875" style="30" bestFit="1" customWidth="1"/>
    <col min="16132" max="16132" width="14.85546875" style="30" bestFit="1" customWidth="1"/>
    <col min="16133" max="16133" width="15.140625" style="30" bestFit="1" customWidth="1"/>
    <col min="16134" max="16384" width="9.140625" style="30"/>
  </cols>
  <sheetData>
    <row r="1" spans="1:5" ht="15.75" thickBot="1" x14ac:dyDescent="0.3">
      <c r="A1" s="433" t="s">
        <v>314</v>
      </c>
      <c r="B1" s="434"/>
      <c r="C1" s="434"/>
      <c r="D1" s="434"/>
      <c r="E1" s="435"/>
    </row>
    <row r="2" spans="1:5" s="29" customFormat="1" ht="15.75" thickBot="1" x14ac:dyDescent="0.3">
      <c r="A2" s="433" t="s">
        <v>343</v>
      </c>
      <c r="B2" s="434"/>
      <c r="C2" s="434"/>
      <c r="D2" s="434"/>
      <c r="E2" s="435"/>
    </row>
    <row r="3" spans="1:5" s="29" customFormat="1" ht="15.75" thickBot="1" x14ac:dyDescent="0.3">
      <c r="A3" s="101"/>
      <c r="B3" s="101"/>
      <c r="C3" s="102"/>
      <c r="D3" s="102"/>
      <c r="E3" s="102"/>
    </row>
    <row r="4" spans="1:5" s="29" customFormat="1" ht="30.75" thickBot="1" x14ac:dyDescent="0.3">
      <c r="A4" s="215" t="s">
        <v>89</v>
      </c>
      <c r="B4" s="214" t="s">
        <v>296</v>
      </c>
      <c r="C4" s="214" t="s">
        <v>303</v>
      </c>
      <c r="D4" s="215" t="s">
        <v>90</v>
      </c>
      <c r="E4" s="215" t="s">
        <v>344</v>
      </c>
    </row>
    <row r="5" spans="1:5" s="29" customFormat="1" ht="16.5" x14ac:dyDescent="0.3">
      <c r="A5" s="216" t="s">
        <v>322</v>
      </c>
      <c r="B5" s="268" t="s">
        <v>299</v>
      </c>
      <c r="C5" s="305">
        <v>1</v>
      </c>
      <c r="D5" s="250">
        <v>0</v>
      </c>
      <c r="E5" s="219">
        <f>C5*D5</f>
        <v>0</v>
      </c>
    </row>
    <row r="6" spans="1:5" s="29" customFormat="1" ht="16.5" x14ac:dyDescent="0.3">
      <c r="A6" s="216" t="s">
        <v>323</v>
      </c>
      <c r="B6" s="268" t="s">
        <v>299</v>
      </c>
      <c r="C6" s="305">
        <v>1</v>
      </c>
      <c r="D6" s="250">
        <v>0</v>
      </c>
      <c r="E6" s="219">
        <f>C6*D6</f>
        <v>0</v>
      </c>
    </row>
    <row r="7" spans="1:5" s="29" customFormat="1" ht="16.5" x14ac:dyDescent="0.3">
      <c r="A7" s="216" t="s">
        <v>324</v>
      </c>
      <c r="B7" s="268" t="s">
        <v>299</v>
      </c>
      <c r="C7" s="305">
        <v>1</v>
      </c>
      <c r="D7" s="250">
        <v>0</v>
      </c>
      <c r="E7" s="219">
        <f>C7*D7</f>
        <v>0</v>
      </c>
    </row>
    <row r="8" spans="1:5" s="29" customFormat="1" ht="30" x14ac:dyDescent="0.25">
      <c r="A8" s="216" t="s">
        <v>325</v>
      </c>
      <c r="B8" s="268" t="s">
        <v>299</v>
      </c>
      <c r="C8" s="305">
        <v>2</v>
      </c>
      <c r="D8" s="285">
        <v>0</v>
      </c>
      <c r="E8" s="219">
        <f>C8*D8</f>
        <v>0</v>
      </c>
    </row>
    <row r="9" spans="1:5" s="29" customFormat="1" ht="16.5" x14ac:dyDescent="0.3">
      <c r="A9" s="216" t="s">
        <v>327</v>
      </c>
      <c r="B9" s="268" t="s">
        <v>299</v>
      </c>
      <c r="C9" s="305">
        <v>1</v>
      </c>
      <c r="D9" s="250">
        <v>0</v>
      </c>
      <c r="E9" s="219">
        <f>C9*D9</f>
        <v>0</v>
      </c>
    </row>
    <row r="10" spans="1:5" s="29" customFormat="1" ht="16.5" x14ac:dyDescent="0.3">
      <c r="A10" s="216" t="s">
        <v>326</v>
      </c>
      <c r="B10" s="268" t="s">
        <v>299</v>
      </c>
      <c r="C10" s="305">
        <v>1</v>
      </c>
      <c r="D10" s="250">
        <v>0</v>
      </c>
      <c r="E10" s="219"/>
    </row>
    <row r="11" spans="1:5" s="29" customFormat="1" x14ac:dyDescent="0.25">
      <c r="A11" s="304" t="s">
        <v>44</v>
      </c>
      <c r="B11" s="304"/>
      <c r="C11" s="304"/>
      <c r="D11" s="304"/>
      <c r="E11" s="258">
        <f>SUM(E5:E10)</f>
        <v>0</v>
      </c>
    </row>
    <row r="12" spans="1:5" s="29" customFormat="1" ht="15.75" thickBot="1" x14ac:dyDescent="0.3">
      <c r="A12" s="224"/>
      <c r="B12" s="224"/>
      <c r="C12" s="224"/>
      <c r="D12" s="259" t="s">
        <v>93</v>
      </c>
      <c r="E12" s="260">
        <f>E11*0.2/12</f>
        <v>0</v>
      </c>
    </row>
  </sheetData>
  <mergeCells count="2">
    <mergeCell ref="A2:E2"/>
    <mergeCell ref="A1:E1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7" orientation="portrait" r:id="rId1"/>
  <headerFooter>
    <oddHeader>&amp;L&amp;8&amp;Z, &amp;F, &amp;A</oddHeader>
    <oddFooter>&amp;C&amp;8&amp;P de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471A1-A584-4917-9DF9-C03F90B700DD}">
  <sheetPr>
    <tabColor theme="9" tint="-0.249977111117893"/>
    <pageSetUpPr fitToPage="1"/>
  </sheetPr>
  <dimension ref="A1:F11"/>
  <sheetViews>
    <sheetView showGridLines="0" view="pageBreakPreview" zoomScale="90" zoomScaleNormal="100" zoomScaleSheetLayoutView="90" workbookViewId="0">
      <selection activeCell="A6" sqref="A6"/>
    </sheetView>
  </sheetViews>
  <sheetFormatPr defaultRowHeight="15" x14ac:dyDescent="0.25"/>
  <cols>
    <col min="1" max="1" width="45.140625" style="103" customWidth="1"/>
    <col min="2" max="2" width="16.5703125" style="103" customWidth="1"/>
    <col min="3" max="3" width="13.85546875" style="103" bestFit="1" customWidth="1"/>
    <col min="4" max="4" width="14.85546875" style="103" bestFit="1" customWidth="1"/>
    <col min="5" max="5" width="15.140625" style="103" bestFit="1" customWidth="1"/>
    <col min="6" max="257" width="9.140625" style="30"/>
    <col min="258" max="258" width="45.140625" style="30" customWidth="1"/>
    <col min="259" max="259" width="13.85546875" style="30" bestFit="1" customWidth="1"/>
    <col min="260" max="260" width="14.85546875" style="30" bestFit="1" customWidth="1"/>
    <col min="261" max="261" width="15.140625" style="30" bestFit="1" customWidth="1"/>
    <col min="262" max="513" width="9.140625" style="30"/>
    <col min="514" max="514" width="45.140625" style="30" customWidth="1"/>
    <col min="515" max="515" width="13.85546875" style="30" bestFit="1" customWidth="1"/>
    <col min="516" max="516" width="14.85546875" style="30" bestFit="1" customWidth="1"/>
    <col min="517" max="517" width="15.140625" style="30" bestFit="1" customWidth="1"/>
    <col min="518" max="769" width="9.140625" style="30"/>
    <col min="770" max="770" width="45.140625" style="30" customWidth="1"/>
    <col min="771" max="771" width="13.85546875" style="30" bestFit="1" customWidth="1"/>
    <col min="772" max="772" width="14.85546875" style="30" bestFit="1" customWidth="1"/>
    <col min="773" max="773" width="15.140625" style="30" bestFit="1" customWidth="1"/>
    <col min="774" max="1025" width="9.140625" style="30"/>
    <col min="1026" max="1026" width="45.140625" style="30" customWidth="1"/>
    <col min="1027" max="1027" width="13.85546875" style="30" bestFit="1" customWidth="1"/>
    <col min="1028" max="1028" width="14.85546875" style="30" bestFit="1" customWidth="1"/>
    <col min="1029" max="1029" width="15.140625" style="30" bestFit="1" customWidth="1"/>
    <col min="1030" max="1281" width="9.140625" style="30"/>
    <col min="1282" max="1282" width="45.140625" style="30" customWidth="1"/>
    <col min="1283" max="1283" width="13.85546875" style="30" bestFit="1" customWidth="1"/>
    <col min="1284" max="1284" width="14.85546875" style="30" bestFit="1" customWidth="1"/>
    <col min="1285" max="1285" width="15.140625" style="30" bestFit="1" customWidth="1"/>
    <col min="1286" max="1537" width="9.140625" style="30"/>
    <col min="1538" max="1538" width="45.140625" style="30" customWidth="1"/>
    <col min="1539" max="1539" width="13.85546875" style="30" bestFit="1" customWidth="1"/>
    <col min="1540" max="1540" width="14.85546875" style="30" bestFit="1" customWidth="1"/>
    <col min="1541" max="1541" width="15.140625" style="30" bestFit="1" customWidth="1"/>
    <col min="1542" max="1793" width="9.140625" style="30"/>
    <col min="1794" max="1794" width="45.140625" style="30" customWidth="1"/>
    <col min="1795" max="1795" width="13.85546875" style="30" bestFit="1" customWidth="1"/>
    <col min="1796" max="1796" width="14.85546875" style="30" bestFit="1" customWidth="1"/>
    <col min="1797" max="1797" width="15.140625" style="30" bestFit="1" customWidth="1"/>
    <col min="1798" max="2049" width="9.140625" style="30"/>
    <col min="2050" max="2050" width="45.140625" style="30" customWidth="1"/>
    <col min="2051" max="2051" width="13.85546875" style="30" bestFit="1" customWidth="1"/>
    <col min="2052" max="2052" width="14.85546875" style="30" bestFit="1" customWidth="1"/>
    <col min="2053" max="2053" width="15.140625" style="30" bestFit="1" customWidth="1"/>
    <col min="2054" max="2305" width="9.140625" style="30"/>
    <col min="2306" max="2306" width="45.140625" style="30" customWidth="1"/>
    <col min="2307" max="2307" width="13.85546875" style="30" bestFit="1" customWidth="1"/>
    <col min="2308" max="2308" width="14.85546875" style="30" bestFit="1" customWidth="1"/>
    <col min="2309" max="2309" width="15.140625" style="30" bestFit="1" customWidth="1"/>
    <col min="2310" max="2561" width="9.140625" style="30"/>
    <col min="2562" max="2562" width="45.140625" style="30" customWidth="1"/>
    <col min="2563" max="2563" width="13.85546875" style="30" bestFit="1" customWidth="1"/>
    <col min="2564" max="2564" width="14.85546875" style="30" bestFit="1" customWidth="1"/>
    <col min="2565" max="2565" width="15.140625" style="30" bestFit="1" customWidth="1"/>
    <col min="2566" max="2817" width="9.140625" style="30"/>
    <col min="2818" max="2818" width="45.140625" style="30" customWidth="1"/>
    <col min="2819" max="2819" width="13.85546875" style="30" bestFit="1" customWidth="1"/>
    <col min="2820" max="2820" width="14.85546875" style="30" bestFit="1" customWidth="1"/>
    <col min="2821" max="2821" width="15.140625" style="30" bestFit="1" customWidth="1"/>
    <col min="2822" max="3073" width="9.140625" style="30"/>
    <col min="3074" max="3074" width="45.140625" style="30" customWidth="1"/>
    <col min="3075" max="3075" width="13.85546875" style="30" bestFit="1" customWidth="1"/>
    <col min="3076" max="3076" width="14.85546875" style="30" bestFit="1" customWidth="1"/>
    <col min="3077" max="3077" width="15.140625" style="30" bestFit="1" customWidth="1"/>
    <col min="3078" max="3329" width="9.140625" style="30"/>
    <col min="3330" max="3330" width="45.140625" style="30" customWidth="1"/>
    <col min="3331" max="3331" width="13.85546875" style="30" bestFit="1" customWidth="1"/>
    <col min="3332" max="3332" width="14.85546875" style="30" bestFit="1" customWidth="1"/>
    <col min="3333" max="3333" width="15.140625" style="30" bestFit="1" customWidth="1"/>
    <col min="3334" max="3585" width="9.140625" style="30"/>
    <col min="3586" max="3586" width="45.140625" style="30" customWidth="1"/>
    <col min="3587" max="3587" width="13.85546875" style="30" bestFit="1" customWidth="1"/>
    <col min="3588" max="3588" width="14.85546875" style="30" bestFit="1" customWidth="1"/>
    <col min="3589" max="3589" width="15.140625" style="30" bestFit="1" customWidth="1"/>
    <col min="3590" max="3841" width="9.140625" style="30"/>
    <col min="3842" max="3842" width="45.140625" style="30" customWidth="1"/>
    <col min="3843" max="3843" width="13.85546875" style="30" bestFit="1" customWidth="1"/>
    <col min="3844" max="3844" width="14.85546875" style="30" bestFit="1" customWidth="1"/>
    <col min="3845" max="3845" width="15.140625" style="30" bestFit="1" customWidth="1"/>
    <col min="3846" max="4097" width="9.140625" style="30"/>
    <col min="4098" max="4098" width="45.140625" style="30" customWidth="1"/>
    <col min="4099" max="4099" width="13.85546875" style="30" bestFit="1" customWidth="1"/>
    <col min="4100" max="4100" width="14.85546875" style="30" bestFit="1" customWidth="1"/>
    <col min="4101" max="4101" width="15.140625" style="30" bestFit="1" customWidth="1"/>
    <col min="4102" max="4353" width="9.140625" style="30"/>
    <col min="4354" max="4354" width="45.140625" style="30" customWidth="1"/>
    <col min="4355" max="4355" width="13.85546875" style="30" bestFit="1" customWidth="1"/>
    <col min="4356" max="4356" width="14.85546875" style="30" bestFit="1" customWidth="1"/>
    <col min="4357" max="4357" width="15.140625" style="30" bestFit="1" customWidth="1"/>
    <col min="4358" max="4609" width="9.140625" style="30"/>
    <col min="4610" max="4610" width="45.140625" style="30" customWidth="1"/>
    <col min="4611" max="4611" width="13.85546875" style="30" bestFit="1" customWidth="1"/>
    <col min="4612" max="4612" width="14.85546875" style="30" bestFit="1" customWidth="1"/>
    <col min="4613" max="4613" width="15.140625" style="30" bestFit="1" customWidth="1"/>
    <col min="4614" max="4865" width="9.140625" style="30"/>
    <col min="4866" max="4866" width="45.140625" style="30" customWidth="1"/>
    <col min="4867" max="4867" width="13.85546875" style="30" bestFit="1" customWidth="1"/>
    <col min="4868" max="4868" width="14.85546875" style="30" bestFit="1" customWidth="1"/>
    <col min="4869" max="4869" width="15.140625" style="30" bestFit="1" customWidth="1"/>
    <col min="4870" max="5121" width="9.140625" style="30"/>
    <col min="5122" max="5122" width="45.140625" style="30" customWidth="1"/>
    <col min="5123" max="5123" width="13.85546875" style="30" bestFit="1" customWidth="1"/>
    <col min="5124" max="5124" width="14.85546875" style="30" bestFit="1" customWidth="1"/>
    <col min="5125" max="5125" width="15.140625" style="30" bestFit="1" customWidth="1"/>
    <col min="5126" max="5377" width="9.140625" style="30"/>
    <col min="5378" max="5378" width="45.140625" style="30" customWidth="1"/>
    <col min="5379" max="5379" width="13.85546875" style="30" bestFit="1" customWidth="1"/>
    <col min="5380" max="5380" width="14.85546875" style="30" bestFit="1" customWidth="1"/>
    <col min="5381" max="5381" width="15.140625" style="30" bestFit="1" customWidth="1"/>
    <col min="5382" max="5633" width="9.140625" style="30"/>
    <col min="5634" max="5634" width="45.140625" style="30" customWidth="1"/>
    <col min="5635" max="5635" width="13.85546875" style="30" bestFit="1" customWidth="1"/>
    <col min="5636" max="5636" width="14.85546875" style="30" bestFit="1" customWidth="1"/>
    <col min="5637" max="5637" width="15.140625" style="30" bestFit="1" customWidth="1"/>
    <col min="5638" max="5889" width="9.140625" style="30"/>
    <col min="5890" max="5890" width="45.140625" style="30" customWidth="1"/>
    <col min="5891" max="5891" width="13.85546875" style="30" bestFit="1" customWidth="1"/>
    <col min="5892" max="5892" width="14.85546875" style="30" bestFit="1" customWidth="1"/>
    <col min="5893" max="5893" width="15.140625" style="30" bestFit="1" customWidth="1"/>
    <col min="5894" max="6145" width="9.140625" style="30"/>
    <col min="6146" max="6146" width="45.140625" style="30" customWidth="1"/>
    <col min="6147" max="6147" width="13.85546875" style="30" bestFit="1" customWidth="1"/>
    <col min="6148" max="6148" width="14.85546875" style="30" bestFit="1" customWidth="1"/>
    <col min="6149" max="6149" width="15.140625" style="30" bestFit="1" customWidth="1"/>
    <col min="6150" max="6401" width="9.140625" style="30"/>
    <col min="6402" max="6402" width="45.140625" style="30" customWidth="1"/>
    <col min="6403" max="6403" width="13.85546875" style="30" bestFit="1" customWidth="1"/>
    <col min="6404" max="6404" width="14.85546875" style="30" bestFit="1" customWidth="1"/>
    <col min="6405" max="6405" width="15.140625" style="30" bestFit="1" customWidth="1"/>
    <col min="6406" max="6657" width="9.140625" style="30"/>
    <col min="6658" max="6658" width="45.140625" style="30" customWidth="1"/>
    <col min="6659" max="6659" width="13.85546875" style="30" bestFit="1" customWidth="1"/>
    <col min="6660" max="6660" width="14.85546875" style="30" bestFit="1" customWidth="1"/>
    <col min="6661" max="6661" width="15.140625" style="30" bestFit="1" customWidth="1"/>
    <col min="6662" max="6913" width="9.140625" style="30"/>
    <col min="6914" max="6914" width="45.140625" style="30" customWidth="1"/>
    <col min="6915" max="6915" width="13.85546875" style="30" bestFit="1" customWidth="1"/>
    <col min="6916" max="6916" width="14.85546875" style="30" bestFit="1" customWidth="1"/>
    <col min="6917" max="6917" width="15.140625" style="30" bestFit="1" customWidth="1"/>
    <col min="6918" max="7169" width="9.140625" style="30"/>
    <col min="7170" max="7170" width="45.140625" style="30" customWidth="1"/>
    <col min="7171" max="7171" width="13.85546875" style="30" bestFit="1" customWidth="1"/>
    <col min="7172" max="7172" width="14.85546875" style="30" bestFit="1" customWidth="1"/>
    <col min="7173" max="7173" width="15.140625" style="30" bestFit="1" customWidth="1"/>
    <col min="7174" max="7425" width="9.140625" style="30"/>
    <col min="7426" max="7426" width="45.140625" style="30" customWidth="1"/>
    <col min="7427" max="7427" width="13.85546875" style="30" bestFit="1" customWidth="1"/>
    <col min="7428" max="7428" width="14.85546875" style="30" bestFit="1" customWidth="1"/>
    <col min="7429" max="7429" width="15.140625" style="30" bestFit="1" customWidth="1"/>
    <col min="7430" max="7681" width="9.140625" style="30"/>
    <col min="7682" max="7682" width="45.140625" style="30" customWidth="1"/>
    <col min="7683" max="7683" width="13.85546875" style="30" bestFit="1" customWidth="1"/>
    <col min="7684" max="7684" width="14.85546875" style="30" bestFit="1" customWidth="1"/>
    <col min="7685" max="7685" width="15.140625" style="30" bestFit="1" customWidth="1"/>
    <col min="7686" max="7937" width="9.140625" style="30"/>
    <col min="7938" max="7938" width="45.140625" style="30" customWidth="1"/>
    <col min="7939" max="7939" width="13.85546875" style="30" bestFit="1" customWidth="1"/>
    <col min="7940" max="7940" width="14.85546875" style="30" bestFit="1" customWidth="1"/>
    <col min="7941" max="7941" width="15.140625" style="30" bestFit="1" customWidth="1"/>
    <col min="7942" max="8193" width="9.140625" style="30"/>
    <col min="8194" max="8194" width="45.140625" style="30" customWidth="1"/>
    <col min="8195" max="8195" width="13.85546875" style="30" bestFit="1" customWidth="1"/>
    <col min="8196" max="8196" width="14.85546875" style="30" bestFit="1" customWidth="1"/>
    <col min="8197" max="8197" width="15.140625" style="30" bestFit="1" customWidth="1"/>
    <col min="8198" max="8449" width="9.140625" style="30"/>
    <col min="8450" max="8450" width="45.140625" style="30" customWidth="1"/>
    <col min="8451" max="8451" width="13.85546875" style="30" bestFit="1" customWidth="1"/>
    <col min="8452" max="8452" width="14.85546875" style="30" bestFit="1" customWidth="1"/>
    <col min="8453" max="8453" width="15.140625" style="30" bestFit="1" customWidth="1"/>
    <col min="8454" max="8705" width="9.140625" style="30"/>
    <col min="8706" max="8706" width="45.140625" style="30" customWidth="1"/>
    <col min="8707" max="8707" width="13.85546875" style="30" bestFit="1" customWidth="1"/>
    <col min="8708" max="8708" width="14.85546875" style="30" bestFit="1" customWidth="1"/>
    <col min="8709" max="8709" width="15.140625" style="30" bestFit="1" customWidth="1"/>
    <col min="8710" max="8961" width="9.140625" style="30"/>
    <col min="8962" max="8962" width="45.140625" style="30" customWidth="1"/>
    <col min="8963" max="8963" width="13.85546875" style="30" bestFit="1" customWidth="1"/>
    <col min="8964" max="8964" width="14.85546875" style="30" bestFit="1" customWidth="1"/>
    <col min="8965" max="8965" width="15.140625" style="30" bestFit="1" customWidth="1"/>
    <col min="8966" max="9217" width="9.140625" style="30"/>
    <col min="9218" max="9218" width="45.140625" style="30" customWidth="1"/>
    <col min="9219" max="9219" width="13.85546875" style="30" bestFit="1" customWidth="1"/>
    <col min="9220" max="9220" width="14.85546875" style="30" bestFit="1" customWidth="1"/>
    <col min="9221" max="9221" width="15.140625" style="30" bestFit="1" customWidth="1"/>
    <col min="9222" max="9473" width="9.140625" style="30"/>
    <col min="9474" max="9474" width="45.140625" style="30" customWidth="1"/>
    <col min="9475" max="9475" width="13.85546875" style="30" bestFit="1" customWidth="1"/>
    <col min="9476" max="9476" width="14.85546875" style="30" bestFit="1" customWidth="1"/>
    <col min="9477" max="9477" width="15.140625" style="30" bestFit="1" customWidth="1"/>
    <col min="9478" max="9729" width="9.140625" style="30"/>
    <col min="9730" max="9730" width="45.140625" style="30" customWidth="1"/>
    <col min="9731" max="9731" width="13.85546875" style="30" bestFit="1" customWidth="1"/>
    <col min="9732" max="9732" width="14.85546875" style="30" bestFit="1" customWidth="1"/>
    <col min="9733" max="9733" width="15.140625" style="30" bestFit="1" customWidth="1"/>
    <col min="9734" max="9985" width="9.140625" style="30"/>
    <col min="9986" max="9986" width="45.140625" style="30" customWidth="1"/>
    <col min="9987" max="9987" width="13.85546875" style="30" bestFit="1" customWidth="1"/>
    <col min="9988" max="9988" width="14.85546875" style="30" bestFit="1" customWidth="1"/>
    <col min="9989" max="9989" width="15.140625" style="30" bestFit="1" customWidth="1"/>
    <col min="9990" max="10241" width="9.140625" style="30"/>
    <col min="10242" max="10242" width="45.140625" style="30" customWidth="1"/>
    <col min="10243" max="10243" width="13.85546875" style="30" bestFit="1" customWidth="1"/>
    <col min="10244" max="10244" width="14.85546875" style="30" bestFit="1" customWidth="1"/>
    <col min="10245" max="10245" width="15.140625" style="30" bestFit="1" customWidth="1"/>
    <col min="10246" max="10497" width="9.140625" style="30"/>
    <col min="10498" max="10498" width="45.140625" style="30" customWidth="1"/>
    <col min="10499" max="10499" width="13.85546875" style="30" bestFit="1" customWidth="1"/>
    <col min="10500" max="10500" width="14.85546875" style="30" bestFit="1" customWidth="1"/>
    <col min="10501" max="10501" width="15.140625" style="30" bestFit="1" customWidth="1"/>
    <col min="10502" max="10753" width="9.140625" style="30"/>
    <col min="10754" max="10754" width="45.140625" style="30" customWidth="1"/>
    <col min="10755" max="10755" width="13.85546875" style="30" bestFit="1" customWidth="1"/>
    <col min="10756" max="10756" width="14.85546875" style="30" bestFit="1" customWidth="1"/>
    <col min="10757" max="10757" width="15.140625" style="30" bestFit="1" customWidth="1"/>
    <col min="10758" max="11009" width="9.140625" style="30"/>
    <col min="11010" max="11010" width="45.140625" style="30" customWidth="1"/>
    <col min="11011" max="11011" width="13.85546875" style="30" bestFit="1" customWidth="1"/>
    <col min="11012" max="11012" width="14.85546875" style="30" bestFit="1" customWidth="1"/>
    <col min="11013" max="11013" width="15.140625" style="30" bestFit="1" customWidth="1"/>
    <col min="11014" max="11265" width="9.140625" style="30"/>
    <col min="11266" max="11266" width="45.140625" style="30" customWidth="1"/>
    <col min="11267" max="11267" width="13.85546875" style="30" bestFit="1" customWidth="1"/>
    <col min="11268" max="11268" width="14.85546875" style="30" bestFit="1" customWidth="1"/>
    <col min="11269" max="11269" width="15.140625" style="30" bestFit="1" customWidth="1"/>
    <col min="11270" max="11521" width="9.140625" style="30"/>
    <col min="11522" max="11522" width="45.140625" style="30" customWidth="1"/>
    <col min="11523" max="11523" width="13.85546875" style="30" bestFit="1" customWidth="1"/>
    <col min="11524" max="11524" width="14.85546875" style="30" bestFit="1" customWidth="1"/>
    <col min="11525" max="11525" width="15.140625" style="30" bestFit="1" customWidth="1"/>
    <col min="11526" max="11777" width="9.140625" style="30"/>
    <col min="11778" max="11778" width="45.140625" style="30" customWidth="1"/>
    <col min="11779" max="11779" width="13.85546875" style="30" bestFit="1" customWidth="1"/>
    <col min="11780" max="11780" width="14.85546875" style="30" bestFit="1" customWidth="1"/>
    <col min="11781" max="11781" width="15.140625" style="30" bestFit="1" customWidth="1"/>
    <col min="11782" max="12033" width="9.140625" style="30"/>
    <col min="12034" max="12034" width="45.140625" style="30" customWidth="1"/>
    <col min="12035" max="12035" width="13.85546875" style="30" bestFit="1" customWidth="1"/>
    <col min="12036" max="12036" width="14.85546875" style="30" bestFit="1" customWidth="1"/>
    <col min="12037" max="12037" width="15.140625" style="30" bestFit="1" customWidth="1"/>
    <col min="12038" max="12289" width="9.140625" style="30"/>
    <col min="12290" max="12290" width="45.140625" style="30" customWidth="1"/>
    <col min="12291" max="12291" width="13.85546875" style="30" bestFit="1" customWidth="1"/>
    <col min="12292" max="12292" width="14.85546875" style="30" bestFit="1" customWidth="1"/>
    <col min="12293" max="12293" width="15.140625" style="30" bestFit="1" customWidth="1"/>
    <col min="12294" max="12545" width="9.140625" style="30"/>
    <col min="12546" max="12546" width="45.140625" style="30" customWidth="1"/>
    <col min="12547" max="12547" width="13.85546875" style="30" bestFit="1" customWidth="1"/>
    <col min="12548" max="12548" width="14.85546875" style="30" bestFit="1" customWidth="1"/>
    <col min="12549" max="12549" width="15.140625" style="30" bestFit="1" customWidth="1"/>
    <col min="12550" max="12801" width="9.140625" style="30"/>
    <col min="12802" max="12802" width="45.140625" style="30" customWidth="1"/>
    <col min="12803" max="12803" width="13.85546875" style="30" bestFit="1" customWidth="1"/>
    <col min="12804" max="12804" width="14.85546875" style="30" bestFit="1" customWidth="1"/>
    <col min="12805" max="12805" width="15.140625" style="30" bestFit="1" customWidth="1"/>
    <col min="12806" max="13057" width="9.140625" style="30"/>
    <col min="13058" max="13058" width="45.140625" style="30" customWidth="1"/>
    <col min="13059" max="13059" width="13.85546875" style="30" bestFit="1" customWidth="1"/>
    <col min="13060" max="13060" width="14.85546875" style="30" bestFit="1" customWidth="1"/>
    <col min="13061" max="13061" width="15.140625" style="30" bestFit="1" customWidth="1"/>
    <col min="13062" max="13313" width="9.140625" style="30"/>
    <col min="13314" max="13314" width="45.140625" style="30" customWidth="1"/>
    <col min="13315" max="13315" width="13.85546875" style="30" bestFit="1" customWidth="1"/>
    <col min="13316" max="13316" width="14.85546875" style="30" bestFit="1" customWidth="1"/>
    <col min="13317" max="13317" width="15.140625" style="30" bestFit="1" customWidth="1"/>
    <col min="13318" max="13569" width="9.140625" style="30"/>
    <col min="13570" max="13570" width="45.140625" style="30" customWidth="1"/>
    <col min="13571" max="13571" width="13.85546875" style="30" bestFit="1" customWidth="1"/>
    <col min="13572" max="13572" width="14.85546875" style="30" bestFit="1" customWidth="1"/>
    <col min="13573" max="13573" width="15.140625" style="30" bestFit="1" customWidth="1"/>
    <col min="13574" max="13825" width="9.140625" style="30"/>
    <col min="13826" max="13826" width="45.140625" style="30" customWidth="1"/>
    <col min="13827" max="13827" width="13.85546875" style="30" bestFit="1" customWidth="1"/>
    <col min="13828" max="13828" width="14.85546875" style="30" bestFit="1" customWidth="1"/>
    <col min="13829" max="13829" width="15.140625" style="30" bestFit="1" customWidth="1"/>
    <col min="13830" max="14081" width="9.140625" style="30"/>
    <col min="14082" max="14082" width="45.140625" style="30" customWidth="1"/>
    <col min="14083" max="14083" width="13.85546875" style="30" bestFit="1" customWidth="1"/>
    <col min="14084" max="14084" width="14.85546875" style="30" bestFit="1" customWidth="1"/>
    <col min="14085" max="14085" width="15.140625" style="30" bestFit="1" customWidth="1"/>
    <col min="14086" max="14337" width="9.140625" style="30"/>
    <col min="14338" max="14338" width="45.140625" style="30" customWidth="1"/>
    <col min="14339" max="14339" width="13.85546875" style="30" bestFit="1" customWidth="1"/>
    <col min="14340" max="14340" width="14.85546875" style="30" bestFit="1" customWidth="1"/>
    <col min="14341" max="14341" width="15.140625" style="30" bestFit="1" customWidth="1"/>
    <col min="14342" max="14593" width="9.140625" style="30"/>
    <col min="14594" max="14594" width="45.140625" style="30" customWidth="1"/>
    <col min="14595" max="14595" width="13.85546875" style="30" bestFit="1" customWidth="1"/>
    <col min="14596" max="14596" width="14.85546875" style="30" bestFit="1" customWidth="1"/>
    <col min="14597" max="14597" width="15.140625" style="30" bestFit="1" customWidth="1"/>
    <col min="14598" max="14849" width="9.140625" style="30"/>
    <col min="14850" max="14850" width="45.140625" style="30" customWidth="1"/>
    <col min="14851" max="14851" width="13.85546875" style="30" bestFit="1" customWidth="1"/>
    <col min="14852" max="14852" width="14.85546875" style="30" bestFit="1" customWidth="1"/>
    <col min="14853" max="14853" width="15.140625" style="30" bestFit="1" customWidth="1"/>
    <col min="14854" max="15105" width="9.140625" style="30"/>
    <col min="15106" max="15106" width="45.140625" style="30" customWidth="1"/>
    <col min="15107" max="15107" width="13.85546875" style="30" bestFit="1" customWidth="1"/>
    <col min="15108" max="15108" width="14.85546875" style="30" bestFit="1" customWidth="1"/>
    <col min="15109" max="15109" width="15.140625" style="30" bestFit="1" customWidth="1"/>
    <col min="15110" max="15361" width="9.140625" style="30"/>
    <col min="15362" max="15362" width="45.140625" style="30" customWidth="1"/>
    <col min="15363" max="15363" width="13.85546875" style="30" bestFit="1" customWidth="1"/>
    <col min="15364" max="15364" width="14.85546875" style="30" bestFit="1" customWidth="1"/>
    <col min="15365" max="15365" width="15.140625" style="30" bestFit="1" customWidth="1"/>
    <col min="15366" max="15617" width="9.140625" style="30"/>
    <col min="15618" max="15618" width="45.140625" style="30" customWidth="1"/>
    <col min="15619" max="15619" width="13.85546875" style="30" bestFit="1" customWidth="1"/>
    <col min="15620" max="15620" width="14.85546875" style="30" bestFit="1" customWidth="1"/>
    <col min="15621" max="15621" width="15.140625" style="30" bestFit="1" customWidth="1"/>
    <col min="15622" max="15873" width="9.140625" style="30"/>
    <col min="15874" max="15874" width="45.140625" style="30" customWidth="1"/>
    <col min="15875" max="15875" width="13.85546875" style="30" bestFit="1" customWidth="1"/>
    <col min="15876" max="15876" width="14.85546875" style="30" bestFit="1" customWidth="1"/>
    <col min="15877" max="15877" width="15.140625" style="30" bestFit="1" customWidth="1"/>
    <col min="15878" max="16129" width="9.140625" style="30"/>
    <col min="16130" max="16130" width="45.140625" style="30" customWidth="1"/>
    <col min="16131" max="16131" width="13.85546875" style="30" bestFit="1" customWidth="1"/>
    <col min="16132" max="16132" width="14.85546875" style="30" bestFit="1" customWidth="1"/>
    <col min="16133" max="16133" width="15.140625" style="30" bestFit="1" customWidth="1"/>
    <col min="16134" max="16384" width="9.140625" style="30"/>
  </cols>
  <sheetData>
    <row r="1" spans="1:6" ht="15.75" thickBot="1" x14ac:dyDescent="0.3">
      <c r="A1" s="423" t="s">
        <v>314</v>
      </c>
      <c r="B1" s="424"/>
      <c r="C1" s="424"/>
      <c r="D1" s="424"/>
      <c r="E1" s="425"/>
    </row>
    <row r="2" spans="1:6" s="29" customFormat="1" ht="15.75" thickBot="1" x14ac:dyDescent="0.3">
      <c r="A2" s="423" t="s">
        <v>345</v>
      </c>
      <c r="B2" s="424"/>
      <c r="C2" s="424"/>
      <c r="D2" s="424"/>
      <c r="E2" s="425"/>
      <c r="F2" s="31"/>
    </row>
    <row r="3" spans="1:6" s="29" customFormat="1" ht="15.75" thickBot="1" x14ac:dyDescent="0.3">
      <c r="A3" s="101"/>
      <c r="B3" s="101"/>
      <c r="C3" s="102"/>
      <c r="D3" s="102"/>
      <c r="E3" s="102"/>
    </row>
    <row r="4" spans="1:6" s="29" customFormat="1" ht="30.75" thickBot="1" x14ac:dyDescent="0.3">
      <c r="A4" s="215" t="s">
        <v>89</v>
      </c>
      <c r="B4" s="214" t="s">
        <v>296</v>
      </c>
      <c r="C4" s="214" t="s">
        <v>303</v>
      </c>
      <c r="D4" s="215" t="s">
        <v>90</v>
      </c>
      <c r="E4" s="215" t="s">
        <v>93</v>
      </c>
    </row>
    <row r="5" spans="1:6" s="29" customFormat="1" ht="30" x14ac:dyDescent="0.25">
      <c r="A5" s="216" t="s">
        <v>347</v>
      </c>
      <c r="B5" s="305" t="s">
        <v>297</v>
      </c>
      <c r="C5" s="305">
        <v>40</v>
      </c>
      <c r="D5" s="282">
        <v>0</v>
      </c>
      <c r="E5" s="219">
        <f>(C5*D5)*12</f>
        <v>0</v>
      </c>
    </row>
    <row r="6" spans="1:6" s="29" customFormat="1" x14ac:dyDescent="0.25">
      <c r="A6" s="216" t="s">
        <v>348</v>
      </c>
      <c r="B6" s="305" t="s">
        <v>298</v>
      </c>
      <c r="C6" s="305">
        <v>60</v>
      </c>
      <c r="D6" s="282">
        <v>0</v>
      </c>
      <c r="E6" s="219">
        <f t="shared" ref="E6:E8" si="0">(C6*D6)*12</f>
        <v>0</v>
      </c>
    </row>
    <row r="7" spans="1:6" s="29" customFormat="1" ht="30" x14ac:dyDescent="0.25">
      <c r="A7" s="216" t="s">
        <v>346</v>
      </c>
      <c r="B7" s="305" t="s">
        <v>299</v>
      </c>
      <c r="C7" s="305">
        <v>2</v>
      </c>
      <c r="D7" s="282">
        <v>0</v>
      </c>
      <c r="E7" s="219">
        <f>(C7*D7)</f>
        <v>0</v>
      </c>
    </row>
    <row r="8" spans="1:6" s="29" customFormat="1" ht="30" x14ac:dyDescent="0.25">
      <c r="A8" s="216" t="s">
        <v>349</v>
      </c>
      <c r="B8" s="305" t="s">
        <v>300</v>
      </c>
      <c r="C8" s="305">
        <v>2</v>
      </c>
      <c r="D8" s="282">
        <v>0</v>
      </c>
      <c r="E8" s="219">
        <f t="shared" si="0"/>
        <v>0</v>
      </c>
    </row>
    <row r="9" spans="1:6" s="29" customFormat="1" x14ac:dyDescent="0.25">
      <c r="A9" s="216" t="s">
        <v>350</v>
      </c>
      <c r="B9" s="305" t="s">
        <v>301</v>
      </c>
      <c r="C9" s="305">
        <v>1</v>
      </c>
      <c r="D9" s="282">
        <v>0</v>
      </c>
      <c r="E9" s="219">
        <f>(C9*D9)</f>
        <v>0</v>
      </c>
    </row>
    <row r="10" spans="1:6" s="29" customFormat="1" x14ac:dyDescent="0.25">
      <c r="A10" s="501" t="s">
        <v>44</v>
      </c>
      <c r="B10" s="502"/>
      <c r="C10" s="502"/>
      <c r="D10" s="503"/>
      <c r="E10" s="258">
        <f>SUM(E5:E9)</f>
        <v>0</v>
      </c>
    </row>
    <row r="11" spans="1:6" s="29" customFormat="1" ht="15.75" thickBot="1" x14ac:dyDescent="0.3">
      <c r="A11" s="224"/>
      <c r="B11" s="224"/>
      <c r="C11" s="224"/>
      <c r="D11" s="259" t="s">
        <v>93</v>
      </c>
      <c r="E11" s="260">
        <f>E10/12</f>
        <v>0</v>
      </c>
    </row>
  </sheetData>
  <mergeCells count="3">
    <mergeCell ref="A10:D10"/>
    <mergeCell ref="A1:E1"/>
    <mergeCell ref="A2:E2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7" orientation="portrait" r:id="rId1"/>
  <headerFooter>
    <oddHeader>&amp;L&amp;8&amp;Z, &amp;F, &amp;A</oddHeader>
    <oddFooter>&amp;C&amp;8&amp;P de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5808-6F2A-4854-97B0-B37E63B66F81}">
  <sheetPr>
    <tabColor theme="9" tint="-0.249977111117893"/>
    <pageSetUpPr fitToPage="1"/>
  </sheetPr>
  <dimension ref="A1:E19"/>
  <sheetViews>
    <sheetView showGridLines="0" view="pageBreakPreview" topLeftCell="A7" zoomScale="90" zoomScaleNormal="100" zoomScaleSheetLayoutView="90" workbookViewId="0">
      <selection activeCell="E11" sqref="E11"/>
    </sheetView>
  </sheetViews>
  <sheetFormatPr defaultRowHeight="16.5" x14ac:dyDescent="0.3"/>
  <cols>
    <col min="1" max="1" width="45.140625" style="248" customWidth="1"/>
    <col min="2" max="2" width="13.85546875" style="248" bestFit="1" customWidth="1"/>
    <col min="3" max="3" width="13.85546875" style="248" customWidth="1"/>
    <col min="4" max="4" width="14.85546875" style="248" bestFit="1" customWidth="1"/>
    <col min="5" max="5" width="15.140625" style="248" bestFit="1" customWidth="1"/>
    <col min="6" max="257" width="9.140625" style="244"/>
    <col min="258" max="258" width="45.140625" style="244" customWidth="1"/>
    <col min="259" max="259" width="13.85546875" style="244" bestFit="1" customWidth="1"/>
    <col min="260" max="260" width="14.85546875" style="244" bestFit="1" customWidth="1"/>
    <col min="261" max="261" width="15.140625" style="244" bestFit="1" customWidth="1"/>
    <col min="262" max="513" width="9.140625" style="244"/>
    <col min="514" max="514" width="45.140625" style="244" customWidth="1"/>
    <col min="515" max="515" width="13.85546875" style="244" bestFit="1" customWidth="1"/>
    <col min="516" max="516" width="14.85546875" style="244" bestFit="1" customWidth="1"/>
    <col min="517" max="517" width="15.140625" style="244" bestFit="1" customWidth="1"/>
    <col min="518" max="769" width="9.140625" style="244"/>
    <col min="770" max="770" width="45.140625" style="244" customWidth="1"/>
    <col min="771" max="771" width="13.85546875" style="244" bestFit="1" customWidth="1"/>
    <col min="772" max="772" width="14.85546875" style="244" bestFit="1" customWidth="1"/>
    <col min="773" max="773" width="15.140625" style="244" bestFit="1" customWidth="1"/>
    <col min="774" max="1025" width="9.140625" style="244"/>
    <col min="1026" max="1026" width="45.140625" style="244" customWidth="1"/>
    <col min="1027" max="1027" width="13.85546875" style="244" bestFit="1" customWidth="1"/>
    <col min="1028" max="1028" width="14.85546875" style="244" bestFit="1" customWidth="1"/>
    <col min="1029" max="1029" width="15.140625" style="244" bestFit="1" customWidth="1"/>
    <col min="1030" max="1281" width="9.140625" style="244"/>
    <col min="1282" max="1282" width="45.140625" style="244" customWidth="1"/>
    <col min="1283" max="1283" width="13.85546875" style="244" bestFit="1" customWidth="1"/>
    <col min="1284" max="1284" width="14.85546875" style="244" bestFit="1" customWidth="1"/>
    <col min="1285" max="1285" width="15.140625" style="244" bestFit="1" customWidth="1"/>
    <col min="1286" max="1537" width="9.140625" style="244"/>
    <col min="1538" max="1538" width="45.140625" style="244" customWidth="1"/>
    <col min="1539" max="1539" width="13.85546875" style="244" bestFit="1" customWidth="1"/>
    <col min="1540" max="1540" width="14.85546875" style="244" bestFit="1" customWidth="1"/>
    <col min="1541" max="1541" width="15.140625" style="244" bestFit="1" customWidth="1"/>
    <col min="1542" max="1793" width="9.140625" style="244"/>
    <col min="1794" max="1794" width="45.140625" style="244" customWidth="1"/>
    <col min="1795" max="1795" width="13.85546875" style="244" bestFit="1" customWidth="1"/>
    <col min="1796" max="1796" width="14.85546875" style="244" bestFit="1" customWidth="1"/>
    <col min="1797" max="1797" width="15.140625" style="244" bestFit="1" customWidth="1"/>
    <col min="1798" max="2049" width="9.140625" style="244"/>
    <col min="2050" max="2050" width="45.140625" style="244" customWidth="1"/>
    <col min="2051" max="2051" width="13.85546875" style="244" bestFit="1" customWidth="1"/>
    <col min="2052" max="2052" width="14.85546875" style="244" bestFit="1" customWidth="1"/>
    <col min="2053" max="2053" width="15.140625" style="244" bestFit="1" customWidth="1"/>
    <col min="2054" max="2305" width="9.140625" style="244"/>
    <col min="2306" max="2306" width="45.140625" style="244" customWidth="1"/>
    <col min="2307" max="2307" width="13.85546875" style="244" bestFit="1" customWidth="1"/>
    <col min="2308" max="2308" width="14.85546875" style="244" bestFit="1" customWidth="1"/>
    <col min="2309" max="2309" width="15.140625" style="244" bestFit="1" customWidth="1"/>
    <col min="2310" max="2561" width="9.140625" style="244"/>
    <col min="2562" max="2562" width="45.140625" style="244" customWidth="1"/>
    <col min="2563" max="2563" width="13.85546875" style="244" bestFit="1" customWidth="1"/>
    <col min="2564" max="2564" width="14.85546875" style="244" bestFit="1" customWidth="1"/>
    <col min="2565" max="2565" width="15.140625" style="244" bestFit="1" customWidth="1"/>
    <col min="2566" max="2817" width="9.140625" style="244"/>
    <col min="2818" max="2818" width="45.140625" style="244" customWidth="1"/>
    <col min="2819" max="2819" width="13.85546875" style="244" bestFit="1" customWidth="1"/>
    <col min="2820" max="2820" width="14.85546875" style="244" bestFit="1" customWidth="1"/>
    <col min="2821" max="2821" width="15.140625" style="244" bestFit="1" customWidth="1"/>
    <col min="2822" max="3073" width="9.140625" style="244"/>
    <col min="3074" max="3074" width="45.140625" style="244" customWidth="1"/>
    <col min="3075" max="3075" width="13.85546875" style="244" bestFit="1" customWidth="1"/>
    <col min="3076" max="3076" width="14.85546875" style="244" bestFit="1" customWidth="1"/>
    <col min="3077" max="3077" width="15.140625" style="244" bestFit="1" customWidth="1"/>
    <col min="3078" max="3329" width="9.140625" style="244"/>
    <col min="3330" max="3330" width="45.140625" style="244" customWidth="1"/>
    <col min="3331" max="3331" width="13.85546875" style="244" bestFit="1" customWidth="1"/>
    <col min="3332" max="3332" width="14.85546875" style="244" bestFit="1" customWidth="1"/>
    <col min="3333" max="3333" width="15.140625" style="244" bestFit="1" customWidth="1"/>
    <col min="3334" max="3585" width="9.140625" style="244"/>
    <col min="3586" max="3586" width="45.140625" style="244" customWidth="1"/>
    <col min="3587" max="3587" width="13.85546875" style="244" bestFit="1" customWidth="1"/>
    <col min="3588" max="3588" width="14.85546875" style="244" bestFit="1" customWidth="1"/>
    <col min="3589" max="3589" width="15.140625" style="244" bestFit="1" customWidth="1"/>
    <col min="3590" max="3841" width="9.140625" style="244"/>
    <col min="3842" max="3842" width="45.140625" style="244" customWidth="1"/>
    <col min="3843" max="3843" width="13.85546875" style="244" bestFit="1" customWidth="1"/>
    <col min="3844" max="3844" width="14.85546875" style="244" bestFit="1" customWidth="1"/>
    <col min="3845" max="3845" width="15.140625" style="244" bestFit="1" customWidth="1"/>
    <col min="3846" max="4097" width="9.140625" style="244"/>
    <col min="4098" max="4098" width="45.140625" style="244" customWidth="1"/>
    <col min="4099" max="4099" width="13.85546875" style="244" bestFit="1" customWidth="1"/>
    <col min="4100" max="4100" width="14.85546875" style="244" bestFit="1" customWidth="1"/>
    <col min="4101" max="4101" width="15.140625" style="244" bestFit="1" customWidth="1"/>
    <col min="4102" max="4353" width="9.140625" style="244"/>
    <col min="4354" max="4354" width="45.140625" style="244" customWidth="1"/>
    <col min="4355" max="4355" width="13.85546875" style="244" bestFit="1" customWidth="1"/>
    <col min="4356" max="4356" width="14.85546875" style="244" bestFit="1" customWidth="1"/>
    <col min="4357" max="4357" width="15.140625" style="244" bestFit="1" customWidth="1"/>
    <col min="4358" max="4609" width="9.140625" style="244"/>
    <col min="4610" max="4610" width="45.140625" style="244" customWidth="1"/>
    <col min="4611" max="4611" width="13.85546875" style="244" bestFit="1" customWidth="1"/>
    <col min="4612" max="4612" width="14.85546875" style="244" bestFit="1" customWidth="1"/>
    <col min="4613" max="4613" width="15.140625" style="244" bestFit="1" customWidth="1"/>
    <col min="4614" max="4865" width="9.140625" style="244"/>
    <col min="4866" max="4866" width="45.140625" style="244" customWidth="1"/>
    <col min="4867" max="4867" width="13.85546875" style="244" bestFit="1" customWidth="1"/>
    <col min="4868" max="4868" width="14.85546875" style="244" bestFit="1" customWidth="1"/>
    <col min="4869" max="4869" width="15.140625" style="244" bestFit="1" customWidth="1"/>
    <col min="4870" max="5121" width="9.140625" style="244"/>
    <col min="5122" max="5122" width="45.140625" style="244" customWidth="1"/>
    <col min="5123" max="5123" width="13.85546875" style="244" bestFit="1" customWidth="1"/>
    <col min="5124" max="5124" width="14.85546875" style="244" bestFit="1" customWidth="1"/>
    <col min="5125" max="5125" width="15.140625" style="244" bestFit="1" customWidth="1"/>
    <col min="5126" max="5377" width="9.140625" style="244"/>
    <col min="5378" max="5378" width="45.140625" style="244" customWidth="1"/>
    <col min="5379" max="5379" width="13.85546875" style="244" bestFit="1" customWidth="1"/>
    <col min="5380" max="5380" width="14.85546875" style="244" bestFit="1" customWidth="1"/>
    <col min="5381" max="5381" width="15.140625" style="244" bestFit="1" customWidth="1"/>
    <col min="5382" max="5633" width="9.140625" style="244"/>
    <col min="5634" max="5634" width="45.140625" style="244" customWidth="1"/>
    <col min="5635" max="5635" width="13.85546875" style="244" bestFit="1" customWidth="1"/>
    <col min="5636" max="5636" width="14.85546875" style="244" bestFit="1" customWidth="1"/>
    <col min="5637" max="5637" width="15.140625" style="244" bestFit="1" customWidth="1"/>
    <col min="5638" max="5889" width="9.140625" style="244"/>
    <col min="5890" max="5890" width="45.140625" style="244" customWidth="1"/>
    <col min="5891" max="5891" width="13.85546875" style="244" bestFit="1" customWidth="1"/>
    <col min="5892" max="5892" width="14.85546875" style="244" bestFit="1" customWidth="1"/>
    <col min="5893" max="5893" width="15.140625" style="244" bestFit="1" customWidth="1"/>
    <col min="5894" max="6145" width="9.140625" style="244"/>
    <col min="6146" max="6146" width="45.140625" style="244" customWidth="1"/>
    <col min="6147" max="6147" width="13.85546875" style="244" bestFit="1" customWidth="1"/>
    <col min="6148" max="6148" width="14.85546875" style="244" bestFit="1" customWidth="1"/>
    <col min="6149" max="6149" width="15.140625" style="244" bestFit="1" customWidth="1"/>
    <col min="6150" max="6401" width="9.140625" style="244"/>
    <col min="6402" max="6402" width="45.140625" style="244" customWidth="1"/>
    <col min="6403" max="6403" width="13.85546875" style="244" bestFit="1" customWidth="1"/>
    <col min="6404" max="6404" width="14.85546875" style="244" bestFit="1" customWidth="1"/>
    <col min="6405" max="6405" width="15.140625" style="244" bestFit="1" customWidth="1"/>
    <col min="6406" max="6657" width="9.140625" style="244"/>
    <col min="6658" max="6658" width="45.140625" style="244" customWidth="1"/>
    <col min="6659" max="6659" width="13.85546875" style="244" bestFit="1" customWidth="1"/>
    <col min="6660" max="6660" width="14.85546875" style="244" bestFit="1" customWidth="1"/>
    <col min="6661" max="6661" width="15.140625" style="244" bestFit="1" customWidth="1"/>
    <col min="6662" max="6913" width="9.140625" style="244"/>
    <col min="6914" max="6914" width="45.140625" style="244" customWidth="1"/>
    <col min="6915" max="6915" width="13.85546875" style="244" bestFit="1" customWidth="1"/>
    <col min="6916" max="6916" width="14.85546875" style="244" bestFit="1" customWidth="1"/>
    <col min="6917" max="6917" width="15.140625" style="244" bestFit="1" customWidth="1"/>
    <col min="6918" max="7169" width="9.140625" style="244"/>
    <col min="7170" max="7170" width="45.140625" style="244" customWidth="1"/>
    <col min="7171" max="7171" width="13.85546875" style="244" bestFit="1" customWidth="1"/>
    <col min="7172" max="7172" width="14.85546875" style="244" bestFit="1" customWidth="1"/>
    <col min="7173" max="7173" width="15.140625" style="244" bestFit="1" customWidth="1"/>
    <col min="7174" max="7425" width="9.140625" style="244"/>
    <col min="7426" max="7426" width="45.140625" style="244" customWidth="1"/>
    <col min="7427" max="7427" width="13.85546875" style="244" bestFit="1" customWidth="1"/>
    <col min="7428" max="7428" width="14.85546875" style="244" bestFit="1" customWidth="1"/>
    <col min="7429" max="7429" width="15.140625" style="244" bestFit="1" customWidth="1"/>
    <col min="7430" max="7681" width="9.140625" style="244"/>
    <col min="7682" max="7682" width="45.140625" style="244" customWidth="1"/>
    <col min="7683" max="7683" width="13.85546875" style="244" bestFit="1" customWidth="1"/>
    <col min="7684" max="7684" width="14.85546875" style="244" bestFit="1" customWidth="1"/>
    <col min="7685" max="7685" width="15.140625" style="244" bestFit="1" customWidth="1"/>
    <col min="7686" max="7937" width="9.140625" style="244"/>
    <col min="7938" max="7938" width="45.140625" style="244" customWidth="1"/>
    <col min="7939" max="7939" width="13.85546875" style="244" bestFit="1" customWidth="1"/>
    <col min="7940" max="7940" width="14.85546875" style="244" bestFit="1" customWidth="1"/>
    <col min="7941" max="7941" width="15.140625" style="244" bestFit="1" customWidth="1"/>
    <col min="7942" max="8193" width="9.140625" style="244"/>
    <col min="8194" max="8194" width="45.140625" style="244" customWidth="1"/>
    <col min="8195" max="8195" width="13.85546875" style="244" bestFit="1" customWidth="1"/>
    <col min="8196" max="8196" width="14.85546875" style="244" bestFit="1" customWidth="1"/>
    <col min="8197" max="8197" width="15.140625" style="244" bestFit="1" customWidth="1"/>
    <col min="8198" max="8449" width="9.140625" style="244"/>
    <col min="8450" max="8450" width="45.140625" style="244" customWidth="1"/>
    <col min="8451" max="8451" width="13.85546875" style="244" bestFit="1" customWidth="1"/>
    <col min="8452" max="8452" width="14.85546875" style="244" bestFit="1" customWidth="1"/>
    <col min="8453" max="8453" width="15.140625" style="244" bestFit="1" customWidth="1"/>
    <col min="8454" max="8705" width="9.140625" style="244"/>
    <col min="8706" max="8706" width="45.140625" style="244" customWidth="1"/>
    <col min="8707" max="8707" width="13.85546875" style="244" bestFit="1" customWidth="1"/>
    <col min="8708" max="8708" width="14.85546875" style="244" bestFit="1" customWidth="1"/>
    <col min="8709" max="8709" width="15.140625" style="244" bestFit="1" customWidth="1"/>
    <col min="8710" max="8961" width="9.140625" style="244"/>
    <col min="8962" max="8962" width="45.140625" style="244" customWidth="1"/>
    <col min="8963" max="8963" width="13.85546875" style="244" bestFit="1" customWidth="1"/>
    <col min="8964" max="8964" width="14.85546875" style="244" bestFit="1" customWidth="1"/>
    <col min="8965" max="8965" width="15.140625" style="244" bestFit="1" customWidth="1"/>
    <col min="8966" max="9217" width="9.140625" style="244"/>
    <col min="9218" max="9218" width="45.140625" style="244" customWidth="1"/>
    <col min="9219" max="9219" width="13.85546875" style="244" bestFit="1" customWidth="1"/>
    <col min="9220" max="9220" width="14.85546875" style="244" bestFit="1" customWidth="1"/>
    <col min="9221" max="9221" width="15.140625" style="244" bestFit="1" customWidth="1"/>
    <col min="9222" max="9473" width="9.140625" style="244"/>
    <col min="9474" max="9474" width="45.140625" style="244" customWidth="1"/>
    <col min="9475" max="9475" width="13.85546875" style="244" bestFit="1" customWidth="1"/>
    <col min="9476" max="9476" width="14.85546875" style="244" bestFit="1" customWidth="1"/>
    <col min="9477" max="9477" width="15.140625" style="244" bestFit="1" customWidth="1"/>
    <col min="9478" max="9729" width="9.140625" style="244"/>
    <col min="9730" max="9730" width="45.140625" style="244" customWidth="1"/>
    <col min="9731" max="9731" width="13.85546875" style="244" bestFit="1" customWidth="1"/>
    <col min="9732" max="9732" width="14.85546875" style="244" bestFit="1" customWidth="1"/>
    <col min="9733" max="9733" width="15.140625" style="244" bestFit="1" customWidth="1"/>
    <col min="9734" max="9985" width="9.140625" style="244"/>
    <col min="9986" max="9986" width="45.140625" style="244" customWidth="1"/>
    <col min="9987" max="9987" width="13.85546875" style="244" bestFit="1" customWidth="1"/>
    <col min="9988" max="9988" width="14.85546875" style="244" bestFit="1" customWidth="1"/>
    <col min="9989" max="9989" width="15.140625" style="244" bestFit="1" customWidth="1"/>
    <col min="9990" max="10241" width="9.140625" style="244"/>
    <col min="10242" max="10242" width="45.140625" style="244" customWidth="1"/>
    <col min="10243" max="10243" width="13.85546875" style="244" bestFit="1" customWidth="1"/>
    <col min="10244" max="10244" width="14.85546875" style="244" bestFit="1" customWidth="1"/>
    <col min="10245" max="10245" width="15.140625" style="244" bestFit="1" customWidth="1"/>
    <col min="10246" max="10497" width="9.140625" style="244"/>
    <col min="10498" max="10498" width="45.140625" style="244" customWidth="1"/>
    <col min="10499" max="10499" width="13.85546875" style="244" bestFit="1" customWidth="1"/>
    <col min="10500" max="10500" width="14.85546875" style="244" bestFit="1" customWidth="1"/>
    <col min="10501" max="10501" width="15.140625" style="244" bestFit="1" customWidth="1"/>
    <col min="10502" max="10753" width="9.140625" style="244"/>
    <col min="10754" max="10754" width="45.140625" style="244" customWidth="1"/>
    <col min="10755" max="10755" width="13.85546875" style="244" bestFit="1" customWidth="1"/>
    <col min="10756" max="10756" width="14.85546875" style="244" bestFit="1" customWidth="1"/>
    <col min="10757" max="10757" width="15.140625" style="244" bestFit="1" customWidth="1"/>
    <col min="10758" max="11009" width="9.140625" style="244"/>
    <col min="11010" max="11010" width="45.140625" style="244" customWidth="1"/>
    <col min="11011" max="11011" width="13.85546875" style="244" bestFit="1" customWidth="1"/>
    <col min="11012" max="11012" width="14.85546875" style="244" bestFit="1" customWidth="1"/>
    <col min="11013" max="11013" width="15.140625" style="244" bestFit="1" customWidth="1"/>
    <col min="11014" max="11265" width="9.140625" style="244"/>
    <col min="11266" max="11266" width="45.140625" style="244" customWidth="1"/>
    <col min="11267" max="11267" width="13.85546875" style="244" bestFit="1" customWidth="1"/>
    <col min="11268" max="11268" width="14.85546875" style="244" bestFit="1" customWidth="1"/>
    <col min="11269" max="11269" width="15.140625" style="244" bestFit="1" customWidth="1"/>
    <col min="11270" max="11521" width="9.140625" style="244"/>
    <col min="11522" max="11522" width="45.140625" style="244" customWidth="1"/>
    <col min="11523" max="11523" width="13.85546875" style="244" bestFit="1" customWidth="1"/>
    <col min="11524" max="11524" width="14.85546875" style="244" bestFit="1" customWidth="1"/>
    <col min="11525" max="11525" width="15.140625" style="244" bestFit="1" customWidth="1"/>
    <col min="11526" max="11777" width="9.140625" style="244"/>
    <col min="11778" max="11778" width="45.140625" style="244" customWidth="1"/>
    <col min="11779" max="11779" width="13.85546875" style="244" bestFit="1" customWidth="1"/>
    <col min="11780" max="11780" width="14.85546875" style="244" bestFit="1" customWidth="1"/>
    <col min="11781" max="11781" width="15.140625" style="244" bestFit="1" customWidth="1"/>
    <col min="11782" max="12033" width="9.140625" style="244"/>
    <col min="12034" max="12034" width="45.140625" style="244" customWidth="1"/>
    <col min="12035" max="12035" width="13.85546875" style="244" bestFit="1" customWidth="1"/>
    <col min="12036" max="12036" width="14.85546875" style="244" bestFit="1" customWidth="1"/>
    <col min="12037" max="12037" width="15.140625" style="244" bestFit="1" customWidth="1"/>
    <col min="12038" max="12289" width="9.140625" style="244"/>
    <col min="12290" max="12290" width="45.140625" style="244" customWidth="1"/>
    <col min="12291" max="12291" width="13.85546875" style="244" bestFit="1" customWidth="1"/>
    <col min="12292" max="12292" width="14.85546875" style="244" bestFit="1" customWidth="1"/>
    <col min="12293" max="12293" width="15.140625" style="244" bestFit="1" customWidth="1"/>
    <col min="12294" max="12545" width="9.140625" style="244"/>
    <col min="12546" max="12546" width="45.140625" style="244" customWidth="1"/>
    <col min="12547" max="12547" width="13.85546875" style="244" bestFit="1" customWidth="1"/>
    <col min="12548" max="12548" width="14.85546875" style="244" bestFit="1" customWidth="1"/>
    <col min="12549" max="12549" width="15.140625" style="244" bestFit="1" customWidth="1"/>
    <col min="12550" max="12801" width="9.140625" style="244"/>
    <col min="12802" max="12802" width="45.140625" style="244" customWidth="1"/>
    <col min="12803" max="12803" width="13.85546875" style="244" bestFit="1" customWidth="1"/>
    <col min="12804" max="12804" width="14.85546875" style="244" bestFit="1" customWidth="1"/>
    <col min="12805" max="12805" width="15.140625" style="244" bestFit="1" customWidth="1"/>
    <col min="12806" max="13057" width="9.140625" style="244"/>
    <col min="13058" max="13058" width="45.140625" style="244" customWidth="1"/>
    <col min="13059" max="13059" width="13.85546875" style="244" bestFit="1" customWidth="1"/>
    <col min="13060" max="13060" width="14.85546875" style="244" bestFit="1" customWidth="1"/>
    <col min="13061" max="13061" width="15.140625" style="244" bestFit="1" customWidth="1"/>
    <col min="13062" max="13313" width="9.140625" style="244"/>
    <col min="13314" max="13314" width="45.140625" style="244" customWidth="1"/>
    <col min="13315" max="13315" width="13.85546875" style="244" bestFit="1" customWidth="1"/>
    <col min="13316" max="13316" width="14.85546875" style="244" bestFit="1" customWidth="1"/>
    <col min="13317" max="13317" width="15.140625" style="244" bestFit="1" customWidth="1"/>
    <col min="13318" max="13569" width="9.140625" style="244"/>
    <col min="13570" max="13570" width="45.140625" style="244" customWidth="1"/>
    <col min="13571" max="13571" width="13.85546875" style="244" bestFit="1" customWidth="1"/>
    <col min="13572" max="13572" width="14.85546875" style="244" bestFit="1" customWidth="1"/>
    <col min="13573" max="13573" width="15.140625" style="244" bestFit="1" customWidth="1"/>
    <col min="13574" max="13825" width="9.140625" style="244"/>
    <col min="13826" max="13826" width="45.140625" style="244" customWidth="1"/>
    <col min="13827" max="13827" width="13.85546875" style="244" bestFit="1" customWidth="1"/>
    <col min="13828" max="13828" width="14.85546875" style="244" bestFit="1" customWidth="1"/>
    <col min="13829" max="13829" width="15.140625" style="244" bestFit="1" customWidth="1"/>
    <col min="13830" max="14081" width="9.140625" style="244"/>
    <col min="14082" max="14082" width="45.140625" style="244" customWidth="1"/>
    <col min="14083" max="14083" width="13.85546875" style="244" bestFit="1" customWidth="1"/>
    <col min="14084" max="14084" width="14.85546875" style="244" bestFit="1" customWidth="1"/>
    <col min="14085" max="14085" width="15.140625" style="244" bestFit="1" customWidth="1"/>
    <col min="14086" max="14337" width="9.140625" style="244"/>
    <col min="14338" max="14338" width="45.140625" style="244" customWidth="1"/>
    <col min="14339" max="14339" width="13.85546875" style="244" bestFit="1" customWidth="1"/>
    <col min="14340" max="14340" width="14.85546875" style="244" bestFit="1" customWidth="1"/>
    <col min="14341" max="14341" width="15.140625" style="244" bestFit="1" customWidth="1"/>
    <col min="14342" max="14593" width="9.140625" style="244"/>
    <col min="14594" max="14594" width="45.140625" style="244" customWidth="1"/>
    <col min="14595" max="14595" width="13.85546875" style="244" bestFit="1" customWidth="1"/>
    <col min="14596" max="14596" width="14.85546875" style="244" bestFit="1" customWidth="1"/>
    <col min="14597" max="14597" width="15.140625" style="244" bestFit="1" customWidth="1"/>
    <col min="14598" max="14849" width="9.140625" style="244"/>
    <col min="14850" max="14850" width="45.140625" style="244" customWidth="1"/>
    <col min="14851" max="14851" width="13.85546875" style="244" bestFit="1" customWidth="1"/>
    <col min="14852" max="14852" width="14.85546875" style="244" bestFit="1" customWidth="1"/>
    <col min="14853" max="14853" width="15.140625" style="244" bestFit="1" customWidth="1"/>
    <col min="14854" max="15105" width="9.140625" style="244"/>
    <col min="15106" max="15106" width="45.140625" style="244" customWidth="1"/>
    <col min="15107" max="15107" width="13.85546875" style="244" bestFit="1" customWidth="1"/>
    <col min="15108" max="15108" width="14.85546875" style="244" bestFit="1" customWidth="1"/>
    <col min="15109" max="15109" width="15.140625" style="244" bestFit="1" customWidth="1"/>
    <col min="15110" max="15361" width="9.140625" style="244"/>
    <col min="15362" max="15362" width="45.140625" style="244" customWidth="1"/>
    <col min="15363" max="15363" width="13.85546875" style="244" bestFit="1" customWidth="1"/>
    <col min="15364" max="15364" width="14.85546875" style="244" bestFit="1" customWidth="1"/>
    <col min="15365" max="15365" width="15.140625" style="244" bestFit="1" customWidth="1"/>
    <col min="15366" max="15617" width="9.140625" style="244"/>
    <col min="15618" max="15618" width="45.140625" style="244" customWidth="1"/>
    <col min="15619" max="15619" width="13.85546875" style="244" bestFit="1" customWidth="1"/>
    <col min="15620" max="15620" width="14.85546875" style="244" bestFit="1" customWidth="1"/>
    <col min="15621" max="15621" width="15.140625" style="244" bestFit="1" customWidth="1"/>
    <col min="15622" max="15873" width="9.140625" style="244"/>
    <col min="15874" max="15874" width="45.140625" style="244" customWidth="1"/>
    <col min="15875" max="15875" width="13.85546875" style="244" bestFit="1" customWidth="1"/>
    <col min="15876" max="15876" width="14.85546875" style="244" bestFit="1" customWidth="1"/>
    <col min="15877" max="15877" width="15.140625" style="244" bestFit="1" customWidth="1"/>
    <col min="15878" max="16129" width="9.140625" style="244"/>
    <col min="16130" max="16130" width="45.140625" style="244" customWidth="1"/>
    <col min="16131" max="16131" width="13.85546875" style="244" bestFit="1" customWidth="1"/>
    <col min="16132" max="16132" width="14.85546875" style="244" bestFit="1" customWidth="1"/>
    <col min="16133" max="16133" width="15.140625" style="244" bestFit="1" customWidth="1"/>
    <col min="16134" max="16384" width="9.140625" style="244"/>
  </cols>
  <sheetData>
    <row r="1" spans="1:5" ht="17.25" thickBot="1" x14ac:dyDescent="0.35">
      <c r="A1" s="423" t="s">
        <v>314</v>
      </c>
      <c r="B1" s="424"/>
      <c r="C1" s="424"/>
      <c r="D1" s="424"/>
      <c r="E1" s="425"/>
    </row>
    <row r="2" spans="1:5" s="230" customFormat="1" ht="17.25" thickBot="1" x14ac:dyDescent="0.35">
      <c r="A2" s="423" t="s">
        <v>351</v>
      </c>
      <c r="B2" s="424"/>
      <c r="C2" s="424"/>
      <c r="D2" s="424"/>
      <c r="E2" s="425"/>
    </row>
    <row r="3" spans="1:5" s="230" customFormat="1" ht="17.25" thickBot="1" x14ac:dyDescent="0.35">
      <c r="A3" s="246"/>
      <c r="B3" s="224"/>
      <c r="C3" s="224"/>
      <c r="D3" s="224"/>
      <c r="E3" s="224"/>
    </row>
    <row r="4" spans="1:5" s="230" customFormat="1" ht="30.75" thickBot="1" x14ac:dyDescent="0.35">
      <c r="A4" s="215" t="s">
        <v>89</v>
      </c>
      <c r="B4" s="214" t="s">
        <v>296</v>
      </c>
      <c r="C4" s="214" t="s">
        <v>302</v>
      </c>
      <c r="D4" s="214" t="s">
        <v>90</v>
      </c>
      <c r="E4" s="214" t="s">
        <v>92</v>
      </c>
    </row>
    <row r="5" spans="1:5" s="230" customFormat="1" ht="75" x14ac:dyDescent="0.3">
      <c r="A5" s="216" t="s">
        <v>98</v>
      </c>
      <c r="B5" s="217" t="s">
        <v>299</v>
      </c>
      <c r="C5" s="273">
        <v>1</v>
      </c>
      <c r="D5" s="217">
        <v>0</v>
      </c>
      <c r="E5" s="219">
        <f>D5*C5</f>
        <v>0</v>
      </c>
    </row>
    <row r="6" spans="1:5" s="230" customFormat="1" ht="75" x14ac:dyDescent="0.3">
      <c r="A6" s="216" t="s">
        <v>318</v>
      </c>
      <c r="B6" s="217" t="s">
        <v>299</v>
      </c>
      <c r="C6" s="273">
        <v>1</v>
      </c>
      <c r="D6" s="217">
        <v>0</v>
      </c>
      <c r="E6" s="219">
        <f>D5*C5</f>
        <v>0</v>
      </c>
    </row>
    <row r="7" spans="1:5" s="230" customFormat="1" x14ac:dyDescent="0.3">
      <c r="A7" s="216" t="s">
        <v>99</v>
      </c>
      <c r="B7" s="217" t="s">
        <v>299</v>
      </c>
      <c r="C7" s="273">
        <v>2</v>
      </c>
      <c r="D7" s="217">
        <v>0</v>
      </c>
      <c r="E7" s="219">
        <f t="shared" ref="E7:E16" si="0">D7*C7</f>
        <v>0</v>
      </c>
    </row>
    <row r="8" spans="1:5" s="230" customFormat="1" ht="30" x14ac:dyDescent="0.3">
      <c r="A8" s="216" t="s">
        <v>100</v>
      </c>
      <c r="B8" s="217" t="s">
        <v>299</v>
      </c>
      <c r="C8" s="273">
        <v>1</v>
      </c>
      <c r="D8" s="217">
        <v>0</v>
      </c>
      <c r="E8" s="219">
        <f t="shared" si="0"/>
        <v>0</v>
      </c>
    </row>
    <row r="9" spans="1:5" s="230" customFormat="1" x14ac:dyDescent="0.3">
      <c r="A9" s="216" t="s">
        <v>102</v>
      </c>
      <c r="B9" s="217" t="s">
        <v>328</v>
      </c>
      <c r="C9" s="273">
        <v>2</v>
      </c>
      <c r="D9" s="217">
        <v>0</v>
      </c>
      <c r="E9" s="219">
        <f t="shared" si="0"/>
        <v>0</v>
      </c>
    </row>
    <row r="10" spans="1:5" s="230" customFormat="1" ht="45" x14ac:dyDescent="0.3">
      <c r="A10" s="216" t="s">
        <v>103</v>
      </c>
      <c r="B10" s="217" t="s">
        <v>299</v>
      </c>
      <c r="C10" s="273">
        <v>2</v>
      </c>
      <c r="D10" s="217">
        <v>0</v>
      </c>
      <c r="E10" s="219">
        <f t="shared" si="0"/>
        <v>0</v>
      </c>
    </row>
    <row r="11" spans="1:5" s="230" customFormat="1" ht="30" x14ac:dyDescent="0.3">
      <c r="A11" s="216" t="s">
        <v>354</v>
      </c>
      <c r="B11" s="217" t="s">
        <v>299</v>
      </c>
      <c r="C11" s="273">
        <v>5</v>
      </c>
      <c r="D11" s="217">
        <v>0</v>
      </c>
      <c r="E11" s="219">
        <f t="shared" si="0"/>
        <v>0</v>
      </c>
    </row>
    <row r="12" spans="1:5" s="230" customFormat="1" x14ac:dyDescent="0.3">
      <c r="A12" s="216" t="s">
        <v>104</v>
      </c>
      <c r="B12" s="217" t="s">
        <v>299</v>
      </c>
      <c r="C12" s="273">
        <v>6</v>
      </c>
      <c r="D12" s="217">
        <v>0</v>
      </c>
      <c r="E12" s="219">
        <f t="shared" si="0"/>
        <v>0</v>
      </c>
    </row>
    <row r="13" spans="1:5" s="230" customFormat="1" ht="45" x14ac:dyDescent="0.3">
      <c r="A13" s="216" t="s">
        <v>105</v>
      </c>
      <c r="B13" s="221" t="s">
        <v>299</v>
      </c>
      <c r="C13" s="273">
        <v>2</v>
      </c>
      <c r="D13" s="217">
        <v>0</v>
      </c>
      <c r="E13" s="219">
        <f t="shared" si="0"/>
        <v>0</v>
      </c>
    </row>
    <row r="14" spans="1:5" s="230" customFormat="1" x14ac:dyDescent="0.3">
      <c r="A14" s="216" t="s">
        <v>106</v>
      </c>
      <c r="B14" s="221" t="s">
        <v>299</v>
      </c>
      <c r="C14" s="273">
        <v>6</v>
      </c>
      <c r="D14" s="217">
        <v>0</v>
      </c>
      <c r="E14" s="219">
        <f t="shared" si="0"/>
        <v>0</v>
      </c>
    </row>
    <row r="15" spans="1:5" s="230" customFormat="1" ht="60" x14ac:dyDescent="0.3">
      <c r="A15" s="216" t="s">
        <v>316</v>
      </c>
      <c r="B15" s="217" t="s">
        <v>317</v>
      </c>
      <c r="C15" s="273">
        <v>1</v>
      </c>
      <c r="D15" s="217">
        <v>0</v>
      </c>
      <c r="E15" s="219">
        <f t="shared" si="0"/>
        <v>0</v>
      </c>
    </row>
    <row r="16" spans="1:5" s="230" customFormat="1" ht="30" x14ac:dyDescent="0.3">
      <c r="A16" s="216" t="s">
        <v>107</v>
      </c>
      <c r="B16" s="217" t="s">
        <v>299</v>
      </c>
      <c r="C16" s="273">
        <v>6</v>
      </c>
      <c r="D16" s="217">
        <v>0</v>
      </c>
      <c r="E16" s="219">
        <f t="shared" si="0"/>
        <v>0</v>
      </c>
    </row>
    <row r="17" spans="1:5" s="230" customFormat="1" x14ac:dyDescent="0.3">
      <c r="A17" s="501" t="s">
        <v>352</v>
      </c>
      <c r="B17" s="502"/>
      <c r="C17" s="502"/>
      <c r="D17" s="503"/>
      <c r="E17" s="258">
        <f>SUM(E6:E16)</f>
        <v>0</v>
      </c>
    </row>
    <row r="18" spans="1:5" s="230" customFormat="1" x14ac:dyDescent="0.3">
      <c r="A18" s="501" t="s">
        <v>353</v>
      </c>
      <c r="B18" s="502"/>
      <c r="C18" s="502"/>
      <c r="D18" s="503"/>
      <c r="E18" s="258">
        <f>E17*2</f>
        <v>0</v>
      </c>
    </row>
    <row r="19" spans="1:5" s="230" customFormat="1" ht="17.25" thickBot="1" x14ac:dyDescent="0.35">
      <c r="A19" s="224"/>
      <c r="B19" s="224"/>
      <c r="C19" s="224"/>
      <c r="D19" s="259" t="s">
        <v>93</v>
      </c>
      <c r="E19" s="260">
        <f>E17/12</f>
        <v>0</v>
      </c>
    </row>
  </sheetData>
  <mergeCells count="4">
    <mergeCell ref="A18:D18"/>
    <mergeCell ref="A2:E2"/>
    <mergeCell ref="A1:E1"/>
    <mergeCell ref="A17:D17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9" orientation="portrait" r:id="rId1"/>
  <headerFooter>
    <oddHeader>&amp;L&amp;8&amp;Z, &amp;F, &amp;A</oddHeader>
    <oddFooter>&amp;C&amp;8&amp;P de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C3F8A-DE96-4E75-8E61-C4B92B9AC5DB}">
  <sheetPr>
    <tabColor theme="9" tint="-0.249977111117893"/>
    <pageSetUpPr fitToPage="1"/>
  </sheetPr>
  <dimension ref="A1:F12"/>
  <sheetViews>
    <sheetView showGridLines="0" view="pageBreakPreview" topLeftCell="A7" zoomScaleNormal="100" zoomScaleSheetLayoutView="100" workbookViewId="0">
      <selection activeCell="E11" sqref="E11"/>
    </sheetView>
  </sheetViews>
  <sheetFormatPr defaultRowHeight="16.5" x14ac:dyDescent="0.3"/>
  <cols>
    <col min="1" max="1" width="39.140625" style="248" customWidth="1"/>
    <col min="2" max="2" width="13.7109375" style="248" bestFit="1" customWidth="1"/>
    <col min="3" max="3" width="13.7109375" style="248" customWidth="1"/>
    <col min="4" max="4" width="14.42578125" style="248" customWidth="1"/>
    <col min="5" max="5" width="17.7109375" style="248" bestFit="1" customWidth="1"/>
    <col min="6" max="6" width="9.140625" style="249"/>
    <col min="7" max="257" width="9.140625" style="244"/>
    <col min="258" max="258" width="39.140625" style="244" customWidth="1"/>
    <col min="259" max="259" width="11.85546875" style="244" bestFit="1" customWidth="1"/>
    <col min="260" max="260" width="14.42578125" style="244" customWidth="1"/>
    <col min="261" max="261" width="16.7109375" style="244" bestFit="1" customWidth="1"/>
    <col min="262" max="513" width="9.140625" style="244"/>
    <col min="514" max="514" width="39.140625" style="244" customWidth="1"/>
    <col min="515" max="515" width="11.85546875" style="244" bestFit="1" customWidth="1"/>
    <col min="516" max="516" width="14.42578125" style="244" customWidth="1"/>
    <col min="517" max="517" width="16.7109375" style="244" bestFit="1" customWidth="1"/>
    <col min="518" max="769" width="9.140625" style="244"/>
    <col min="770" max="770" width="39.140625" style="244" customWidth="1"/>
    <col min="771" max="771" width="11.85546875" style="244" bestFit="1" customWidth="1"/>
    <col min="772" max="772" width="14.42578125" style="244" customWidth="1"/>
    <col min="773" max="773" width="16.7109375" style="244" bestFit="1" customWidth="1"/>
    <col min="774" max="1025" width="9.140625" style="244"/>
    <col min="1026" max="1026" width="39.140625" style="244" customWidth="1"/>
    <col min="1027" max="1027" width="11.85546875" style="244" bestFit="1" customWidth="1"/>
    <col min="1028" max="1028" width="14.42578125" style="244" customWidth="1"/>
    <col min="1029" max="1029" width="16.7109375" style="244" bestFit="1" customWidth="1"/>
    <col min="1030" max="1281" width="9.140625" style="244"/>
    <col min="1282" max="1282" width="39.140625" style="244" customWidth="1"/>
    <col min="1283" max="1283" width="11.85546875" style="244" bestFit="1" customWidth="1"/>
    <col min="1284" max="1284" width="14.42578125" style="244" customWidth="1"/>
    <col min="1285" max="1285" width="16.7109375" style="244" bestFit="1" customWidth="1"/>
    <col min="1286" max="1537" width="9.140625" style="244"/>
    <col min="1538" max="1538" width="39.140625" style="244" customWidth="1"/>
    <col min="1539" max="1539" width="11.85546875" style="244" bestFit="1" customWidth="1"/>
    <col min="1540" max="1540" width="14.42578125" style="244" customWidth="1"/>
    <col min="1541" max="1541" width="16.7109375" style="244" bestFit="1" customWidth="1"/>
    <col min="1542" max="1793" width="9.140625" style="244"/>
    <col min="1794" max="1794" width="39.140625" style="244" customWidth="1"/>
    <col min="1795" max="1795" width="11.85546875" style="244" bestFit="1" customWidth="1"/>
    <col min="1796" max="1796" width="14.42578125" style="244" customWidth="1"/>
    <col min="1797" max="1797" width="16.7109375" style="244" bestFit="1" customWidth="1"/>
    <col min="1798" max="2049" width="9.140625" style="244"/>
    <col min="2050" max="2050" width="39.140625" style="244" customWidth="1"/>
    <col min="2051" max="2051" width="11.85546875" style="244" bestFit="1" customWidth="1"/>
    <col min="2052" max="2052" width="14.42578125" style="244" customWidth="1"/>
    <col min="2053" max="2053" width="16.7109375" style="244" bestFit="1" customWidth="1"/>
    <col min="2054" max="2305" width="9.140625" style="244"/>
    <col min="2306" max="2306" width="39.140625" style="244" customWidth="1"/>
    <col min="2307" max="2307" width="11.85546875" style="244" bestFit="1" customWidth="1"/>
    <col min="2308" max="2308" width="14.42578125" style="244" customWidth="1"/>
    <col min="2309" max="2309" width="16.7109375" style="244" bestFit="1" customWidth="1"/>
    <col min="2310" max="2561" width="9.140625" style="244"/>
    <col min="2562" max="2562" width="39.140625" style="244" customWidth="1"/>
    <col min="2563" max="2563" width="11.85546875" style="244" bestFit="1" customWidth="1"/>
    <col min="2564" max="2564" width="14.42578125" style="244" customWidth="1"/>
    <col min="2565" max="2565" width="16.7109375" style="244" bestFit="1" customWidth="1"/>
    <col min="2566" max="2817" width="9.140625" style="244"/>
    <col min="2818" max="2818" width="39.140625" style="244" customWidth="1"/>
    <col min="2819" max="2819" width="11.85546875" style="244" bestFit="1" customWidth="1"/>
    <col min="2820" max="2820" width="14.42578125" style="244" customWidth="1"/>
    <col min="2821" max="2821" width="16.7109375" style="244" bestFit="1" customWidth="1"/>
    <col min="2822" max="3073" width="9.140625" style="244"/>
    <col min="3074" max="3074" width="39.140625" style="244" customWidth="1"/>
    <col min="3075" max="3075" width="11.85546875" style="244" bestFit="1" customWidth="1"/>
    <col min="3076" max="3076" width="14.42578125" style="244" customWidth="1"/>
    <col min="3077" max="3077" width="16.7109375" style="244" bestFit="1" customWidth="1"/>
    <col min="3078" max="3329" width="9.140625" style="244"/>
    <col min="3330" max="3330" width="39.140625" style="244" customWidth="1"/>
    <col min="3331" max="3331" width="11.85546875" style="244" bestFit="1" customWidth="1"/>
    <col min="3332" max="3332" width="14.42578125" style="244" customWidth="1"/>
    <col min="3333" max="3333" width="16.7109375" style="244" bestFit="1" customWidth="1"/>
    <col min="3334" max="3585" width="9.140625" style="244"/>
    <col min="3586" max="3586" width="39.140625" style="244" customWidth="1"/>
    <col min="3587" max="3587" width="11.85546875" style="244" bestFit="1" customWidth="1"/>
    <col min="3588" max="3588" width="14.42578125" style="244" customWidth="1"/>
    <col min="3589" max="3589" width="16.7109375" style="244" bestFit="1" customWidth="1"/>
    <col min="3590" max="3841" width="9.140625" style="244"/>
    <col min="3842" max="3842" width="39.140625" style="244" customWidth="1"/>
    <col min="3843" max="3843" width="11.85546875" style="244" bestFit="1" customWidth="1"/>
    <col min="3844" max="3844" width="14.42578125" style="244" customWidth="1"/>
    <col min="3845" max="3845" width="16.7109375" style="244" bestFit="1" customWidth="1"/>
    <col min="3846" max="4097" width="9.140625" style="244"/>
    <col min="4098" max="4098" width="39.140625" style="244" customWidth="1"/>
    <col min="4099" max="4099" width="11.85546875" style="244" bestFit="1" customWidth="1"/>
    <col min="4100" max="4100" width="14.42578125" style="244" customWidth="1"/>
    <col min="4101" max="4101" width="16.7109375" style="244" bestFit="1" customWidth="1"/>
    <col min="4102" max="4353" width="9.140625" style="244"/>
    <col min="4354" max="4354" width="39.140625" style="244" customWidth="1"/>
    <col min="4355" max="4355" width="11.85546875" style="244" bestFit="1" customWidth="1"/>
    <col min="4356" max="4356" width="14.42578125" style="244" customWidth="1"/>
    <col min="4357" max="4357" width="16.7109375" style="244" bestFit="1" customWidth="1"/>
    <col min="4358" max="4609" width="9.140625" style="244"/>
    <col min="4610" max="4610" width="39.140625" style="244" customWidth="1"/>
    <col min="4611" max="4611" width="11.85546875" style="244" bestFit="1" customWidth="1"/>
    <col min="4612" max="4612" width="14.42578125" style="244" customWidth="1"/>
    <col min="4613" max="4613" width="16.7109375" style="244" bestFit="1" customWidth="1"/>
    <col min="4614" max="4865" width="9.140625" style="244"/>
    <col min="4866" max="4866" width="39.140625" style="244" customWidth="1"/>
    <col min="4867" max="4867" width="11.85546875" style="244" bestFit="1" customWidth="1"/>
    <col min="4868" max="4868" width="14.42578125" style="244" customWidth="1"/>
    <col min="4869" max="4869" width="16.7109375" style="244" bestFit="1" customWidth="1"/>
    <col min="4870" max="5121" width="9.140625" style="244"/>
    <col min="5122" max="5122" width="39.140625" style="244" customWidth="1"/>
    <col min="5123" max="5123" width="11.85546875" style="244" bestFit="1" customWidth="1"/>
    <col min="5124" max="5124" width="14.42578125" style="244" customWidth="1"/>
    <col min="5125" max="5125" width="16.7109375" style="244" bestFit="1" customWidth="1"/>
    <col min="5126" max="5377" width="9.140625" style="244"/>
    <col min="5378" max="5378" width="39.140625" style="244" customWidth="1"/>
    <col min="5379" max="5379" width="11.85546875" style="244" bestFit="1" customWidth="1"/>
    <col min="5380" max="5380" width="14.42578125" style="244" customWidth="1"/>
    <col min="5381" max="5381" width="16.7109375" style="244" bestFit="1" customWidth="1"/>
    <col min="5382" max="5633" width="9.140625" style="244"/>
    <col min="5634" max="5634" width="39.140625" style="244" customWidth="1"/>
    <col min="5635" max="5635" width="11.85546875" style="244" bestFit="1" customWidth="1"/>
    <col min="5636" max="5636" width="14.42578125" style="244" customWidth="1"/>
    <col min="5637" max="5637" width="16.7109375" style="244" bestFit="1" customWidth="1"/>
    <col min="5638" max="5889" width="9.140625" style="244"/>
    <col min="5890" max="5890" width="39.140625" style="244" customWidth="1"/>
    <col min="5891" max="5891" width="11.85546875" style="244" bestFit="1" customWidth="1"/>
    <col min="5892" max="5892" width="14.42578125" style="244" customWidth="1"/>
    <col min="5893" max="5893" width="16.7109375" style="244" bestFit="1" customWidth="1"/>
    <col min="5894" max="6145" width="9.140625" style="244"/>
    <col min="6146" max="6146" width="39.140625" style="244" customWidth="1"/>
    <col min="6147" max="6147" width="11.85546875" style="244" bestFit="1" customWidth="1"/>
    <col min="6148" max="6148" width="14.42578125" style="244" customWidth="1"/>
    <col min="6149" max="6149" width="16.7109375" style="244" bestFit="1" customWidth="1"/>
    <col min="6150" max="6401" width="9.140625" style="244"/>
    <col min="6402" max="6402" width="39.140625" style="244" customWidth="1"/>
    <col min="6403" max="6403" width="11.85546875" style="244" bestFit="1" customWidth="1"/>
    <col min="6404" max="6404" width="14.42578125" style="244" customWidth="1"/>
    <col min="6405" max="6405" width="16.7109375" style="244" bestFit="1" customWidth="1"/>
    <col min="6406" max="6657" width="9.140625" style="244"/>
    <col min="6658" max="6658" width="39.140625" style="244" customWidth="1"/>
    <col min="6659" max="6659" width="11.85546875" style="244" bestFit="1" customWidth="1"/>
    <col min="6660" max="6660" width="14.42578125" style="244" customWidth="1"/>
    <col min="6661" max="6661" width="16.7109375" style="244" bestFit="1" customWidth="1"/>
    <col min="6662" max="6913" width="9.140625" style="244"/>
    <col min="6914" max="6914" width="39.140625" style="244" customWidth="1"/>
    <col min="6915" max="6915" width="11.85546875" style="244" bestFit="1" customWidth="1"/>
    <col min="6916" max="6916" width="14.42578125" style="244" customWidth="1"/>
    <col min="6917" max="6917" width="16.7109375" style="244" bestFit="1" customWidth="1"/>
    <col min="6918" max="7169" width="9.140625" style="244"/>
    <col min="7170" max="7170" width="39.140625" style="244" customWidth="1"/>
    <col min="7171" max="7171" width="11.85546875" style="244" bestFit="1" customWidth="1"/>
    <col min="7172" max="7172" width="14.42578125" style="244" customWidth="1"/>
    <col min="7173" max="7173" width="16.7109375" style="244" bestFit="1" customWidth="1"/>
    <col min="7174" max="7425" width="9.140625" style="244"/>
    <col min="7426" max="7426" width="39.140625" style="244" customWidth="1"/>
    <col min="7427" max="7427" width="11.85546875" style="244" bestFit="1" customWidth="1"/>
    <col min="7428" max="7428" width="14.42578125" style="244" customWidth="1"/>
    <col min="7429" max="7429" width="16.7109375" style="244" bestFit="1" customWidth="1"/>
    <col min="7430" max="7681" width="9.140625" style="244"/>
    <col min="7682" max="7682" width="39.140625" style="244" customWidth="1"/>
    <col min="7683" max="7683" width="11.85546875" style="244" bestFit="1" customWidth="1"/>
    <col min="7684" max="7684" width="14.42578125" style="244" customWidth="1"/>
    <col min="7685" max="7685" width="16.7109375" style="244" bestFit="1" customWidth="1"/>
    <col min="7686" max="7937" width="9.140625" style="244"/>
    <col min="7938" max="7938" width="39.140625" style="244" customWidth="1"/>
    <col min="7939" max="7939" width="11.85546875" style="244" bestFit="1" customWidth="1"/>
    <col min="7940" max="7940" width="14.42578125" style="244" customWidth="1"/>
    <col min="7941" max="7941" width="16.7109375" style="244" bestFit="1" customWidth="1"/>
    <col min="7942" max="8193" width="9.140625" style="244"/>
    <col min="8194" max="8194" width="39.140625" style="244" customWidth="1"/>
    <col min="8195" max="8195" width="11.85546875" style="244" bestFit="1" customWidth="1"/>
    <col min="8196" max="8196" width="14.42578125" style="244" customWidth="1"/>
    <col min="8197" max="8197" width="16.7109375" style="244" bestFit="1" customWidth="1"/>
    <col min="8198" max="8449" width="9.140625" style="244"/>
    <col min="8450" max="8450" width="39.140625" style="244" customWidth="1"/>
    <col min="8451" max="8451" width="11.85546875" style="244" bestFit="1" customWidth="1"/>
    <col min="8452" max="8452" width="14.42578125" style="244" customWidth="1"/>
    <col min="8453" max="8453" width="16.7109375" style="244" bestFit="1" customWidth="1"/>
    <col min="8454" max="8705" width="9.140625" style="244"/>
    <col min="8706" max="8706" width="39.140625" style="244" customWidth="1"/>
    <col min="8707" max="8707" width="11.85546875" style="244" bestFit="1" customWidth="1"/>
    <col min="8708" max="8708" width="14.42578125" style="244" customWidth="1"/>
    <col min="8709" max="8709" width="16.7109375" style="244" bestFit="1" customWidth="1"/>
    <col min="8710" max="8961" width="9.140625" style="244"/>
    <col min="8962" max="8962" width="39.140625" style="244" customWidth="1"/>
    <col min="8963" max="8963" width="11.85546875" style="244" bestFit="1" customWidth="1"/>
    <col min="8964" max="8964" width="14.42578125" style="244" customWidth="1"/>
    <col min="8965" max="8965" width="16.7109375" style="244" bestFit="1" customWidth="1"/>
    <col min="8966" max="9217" width="9.140625" style="244"/>
    <col min="9218" max="9218" width="39.140625" style="244" customWidth="1"/>
    <col min="9219" max="9219" width="11.85546875" style="244" bestFit="1" customWidth="1"/>
    <col min="9220" max="9220" width="14.42578125" style="244" customWidth="1"/>
    <col min="9221" max="9221" width="16.7109375" style="244" bestFit="1" customWidth="1"/>
    <col min="9222" max="9473" width="9.140625" style="244"/>
    <col min="9474" max="9474" width="39.140625" style="244" customWidth="1"/>
    <col min="9475" max="9475" width="11.85546875" style="244" bestFit="1" customWidth="1"/>
    <col min="9476" max="9476" width="14.42578125" style="244" customWidth="1"/>
    <col min="9477" max="9477" width="16.7109375" style="244" bestFit="1" customWidth="1"/>
    <col min="9478" max="9729" width="9.140625" style="244"/>
    <col min="9730" max="9730" width="39.140625" style="244" customWidth="1"/>
    <col min="9731" max="9731" width="11.85546875" style="244" bestFit="1" customWidth="1"/>
    <col min="9732" max="9732" width="14.42578125" style="244" customWidth="1"/>
    <col min="9733" max="9733" width="16.7109375" style="244" bestFit="1" customWidth="1"/>
    <col min="9734" max="9985" width="9.140625" style="244"/>
    <col min="9986" max="9986" width="39.140625" style="244" customWidth="1"/>
    <col min="9987" max="9987" width="11.85546875" style="244" bestFit="1" customWidth="1"/>
    <col min="9988" max="9988" width="14.42578125" style="244" customWidth="1"/>
    <col min="9989" max="9989" width="16.7109375" style="244" bestFit="1" customWidth="1"/>
    <col min="9990" max="10241" width="9.140625" style="244"/>
    <col min="10242" max="10242" width="39.140625" style="244" customWidth="1"/>
    <col min="10243" max="10243" width="11.85546875" style="244" bestFit="1" customWidth="1"/>
    <col min="10244" max="10244" width="14.42578125" style="244" customWidth="1"/>
    <col min="10245" max="10245" width="16.7109375" style="244" bestFit="1" customWidth="1"/>
    <col min="10246" max="10497" width="9.140625" style="244"/>
    <col min="10498" max="10498" width="39.140625" style="244" customWidth="1"/>
    <col min="10499" max="10499" width="11.85546875" style="244" bestFit="1" customWidth="1"/>
    <col min="10500" max="10500" width="14.42578125" style="244" customWidth="1"/>
    <col min="10501" max="10501" width="16.7109375" style="244" bestFit="1" customWidth="1"/>
    <col min="10502" max="10753" width="9.140625" style="244"/>
    <col min="10754" max="10754" width="39.140625" style="244" customWidth="1"/>
    <col min="10755" max="10755" width="11.85546875" style="244" bestFit="1" customWidth="1"/>
    <col min="10756" max="10756" width="14.42578125" style="244" customWidth="1"/>
    <col min="10757" max="10757" width="16.7109375" style="244" bestFit="1" customWidth="1"/>
    <col min="10758" max="11009" width="9.140625" style="244"/>
    <col min="11010" max="11010" width="39.140625" style="244" customWidth="1"/>
    <col min="11011" max="11011" width="11.85546875" style="244" bestFit="1" customWidth="1"/>
    <col min="11012" max="11012" width="14.42578125" style="244" customWidth="1"/>
    <col min="11013" max="11013" width="16.7109375" style="244" bestFit="1" customWidth="1"/>
    <col min="11014" max="11265" width="9.140625" style="244"/>
    <col min="11266" max="11266" width="39.140625" style="244" customWidth="1"/>
    <col min="11267" max="11267" width="11.85546875" style="244" bestFit="1" customWidth="1"/>
    <col min="11268" max="11268" width="14.42578125" style="244" customWidth="1"/>
    <col min="11269" max="11269" width="16.7109375" style="244" bestFit="1" customWidth="1"/>
    <col min="11270" max="11521" width="9.140625" style="244"/>
    <col min="11522" max="11522" width="39.140625" style="244" customWidth="1"/>
    <col min="11523" max="11523" width="11.85546875" style="244" bestFit="1" customWidth="1"/>
    <col min="11524" max="11524" width="14.42578125" style="244" customWidth="1"/>
    <col min="11525" max="11525" width="16.7109375" style="244" bestFit="1" customWidth="1"/>
    <col min="11526" max="11777" width="9.140625" style="244"/>
    <col min="11778" max="11778" width="39.140625" style="244" customWidth="1"/>
    <col min="11779" max="11779" width="11.85546875" style="244" bestFit="1" customWidth="1"/>
    <col min="11780" max="11780" width="14.42578125" style="244" customWidth="1"/>
    <col min="11781" max="11781" width="16.7109375" style="244" bestFit="1" customWidth="1"/>
    <col min="11782" max="12033" width="9.140625" style="244"/>
    <col min="12034" max="12034" width="39.140625" style="244" customWidth="1"/>
    <col min="12035" max="12035" width="11.85546875" style="244" bestFit="1" customWidth="1"/>
    <col min="12036" max="12036" width="14.42578125" style="244" customWidth="1"/>
    <col min="12037" max="12037" width="16.7109375" style="244" bestFit="1" customWidth="1"/>
    <col min="12038" max="12289" width="9.140625" style="244"/>
    <col min="12290" max="12290" width="39.140625" style="244" customWidth="1"/>
    <col min="12291" max="12291" width="11.85546875" style="244" bestFit="1" customWidth="1"/>
    <col min="12292" max="12292" width="14.42578125" style="244" customWidth="1"/>
    <col min="12293" max="12293" width="16.7109375" style="244" bestFit="1" customWidth="1"/>
    <col min="12294" max="12545" width="9.140625" style="244"/>
    <col min="12546" max="12546" width="39.140625" style="244" customWidth="1"/>
    <col min="12547" max="12547" width="11.85546875" style="244" bestFit="1" customWidth="1"/>
    <col min="12548" max="12548" width="14.42578125" style="244" customWidth="1"/>
    <col min="12549" max="12549" width="16.7109375" style="244" bestFit="1" customWidth="1"/>
    <col min="12550" max="12801" width="9.140625" style="244"/>
    <col min="12802" max="12802" width="39.140625" style="244" customWidth="1"/>
    <col min="12803" max="12803" width="11.85546875" style="244" bestFit="1" customWidth="1"/>
    <col min="12804" max="12804" width="14.42578125" style="244" customWidth="1"/>
    <col min="12805" max="12805" width="16.7109375" style="244" bestFit="1" customWidth="1"/>
    <col min="12806" max="13057" width="9.140625" style="244"/>
    <col min="13058" max="13058" width="39.140625" style="244" customWidth="1"/>
    <col min="13059" max="13059" width="11.85546875" style="244" bestFit="1" customWidth="1"/>
    <col min="13060" max="13060" width="14.42578125" style="244" customWidth="1"/>
    <col min="13061" max="13061" width="16.7109375" style="244" bestFit="1" customWidth="1"/>
    <col min="13062" max="13313" width="9.140625" style="244"/>
    <col min="13314" max="13314" width="39.140625" style="244" customWidth="1"/>
    <col min="13315" max="13315" width="11.85546875" style="244" bestFit="1" customWidth="1"/>
    <col min="13316" max="13316" width="14.42578125" style="244" customWidth="1"/>
    <col min="13317" max="13317" width="16.7109375" style="244" bestFit="1" customWidth="1"/>
    <col min="13318" max="13569" width="9.140625" style="244"/>
    <col min="13570" max="13570" width="39.140625" style="244" customWidth="1"/>
    <col min="13571" max="13571" width="11.85546875" style="244" bestFit="1" customWidth="1"/>
    <col min="13572" max="13572" width="14.42578125" style="244" customWidth="1"/>
    <col min="13573" max="13573" width="16.7109375" style="244" bestFit="1" customWidth="1"/>
    <col min="13574" max="13825" width="9.140625" style="244"/>
    <col min="13826" max="13826" width="39.140625" style="244" customWidth="1"/>
    <col min="13827" max="13827" width="11.85546875" style="244" bestFit="1" customWidth="1"/>
    <col min="13828" max="13828" width="14.42578125" style="244" customWidth="1"/>
    <col min="13829" max="13829" width="16.7109375" style="244" bestFit="1" customWidth="1"/>
    <col min="13830" max="14081" width="9.140625" style="244"/>
    <col min="14082" max="14082" width="39.140625" style="244" customWidth="1"/>
    <col min="14083" max="14083" width="11.85546875" style="244" bestFit="1" customWidth="1"/>
    <col min="14084" max="14084" width="14.42578125" style="244" customWidth="1"/>
    <col min="14085" max="14085" width="16.7109375" style="244" bestFit="1" customWidth="1"/>
    <col min="14086" max="14337" width="9.140625" style="244"/>
    <col min="14338" max="14338" width="39.140625" style="244" customWidth="1"/>
    <col min="14339" max="14339" width="11.85546875" style="244" bestFit="1" customWidth="1"/>
    <col min="14340" max="14340" width="14.42578125" style="244" customWidth="1"/>
    <col min="14341" max="14341" width="16.7109375" style="244" bestFit="1" customWidth="1"/>
    <col min="14342" max="14593" width="9.140625" style="244"/>
    <col min="14594" max="14594" width="39.140625" style="244" customWidth="1"/>
    <col min="14595" max="14595" width="11.85546875" style="244" bestFit="1" customWidth="1"/>
    <col min="14596" max="14596" width="14.42578125" style="244" customWidth="1"/>
    <col min="14597" max="14597" width="16.7109375" style="244" bestFit="1" customWidth="1"/>
    <col min="14598" max="14849" width="9.140625" style="244"/>
    <col min="14850" max="14850" width="39.140625" style="244" customWidth="1"/>
    <col min="14851" max="14851" width="11.85546875" style="244" bestFit="1" customWidth="1"/>
    <col min="14852" max="14852" width="14.42578125" style="244" customWidth="1"/>
    <col min="14853" max="14853" width="16.7109375" style="244" bestFit="1" customWidth="1"/>
    <col min="14854" max="15105" width="9.140625" style="244"/>
    <col min="15106" max="15106" width="39.140625" style="244" customWidth="1"/>
    <col min="15107" max="15107" width="11.85546875" style="244" bestFit="1" customWidth="1"/>
    <col min="15108" max="15108" width="14.42578125" style="244" customWidth="1"/>
    <col min="15109" max="15109" width="16.7109375" style="244" bestFit="1" customWidth="1"/>
    <col min="15110" max="15361" width="9.140625" style="244"/>
    <col min="15362" max="15362" width="39.140625" style="244" customWidth="1"/>
    <col min="15363" max="15363" width="11.85546875" style="244" bestFit="1" customWidth="1"/>
    <col min="15364" max="15364" width="14.42578125" style="244" customWidth="1"/>
    <col min="15365" max="15365" width="16.7109375" style="244" bestFit="1" customWidth="1"/>
    <col min="15366" max="15617" width="9.140625" style="244"/>
    <col min="15618" max="15618" width="39.140625" style="244" customWidth="1"/>
    <col min="15619" max="15619" width="11.85546875" style="244" bestFit="1" customWidth="1"/>
    <col min="15620" max="15620" width="14.42578125" style="244" customWidth="1"/>
    <col min="15621" max="15621" width="16.7109375" style="244" bestFit="1" customWidth="1"/>
    <col min="15622" max="15873" width="9.140625" style="244"/>
    <col min="15874" max="15874" width="39.140625" style="244" customWidth="1"/>
    <col min="15875" max="15875" width="11.85546875" style="244" bestFit="1" customWidth="1"/>
    <col min="15876" max="15876" width="14.42578125" style="244" customWidth="1"/>
    <col min="15877" max="15877" width="16.7109375" style="244" bestFit="1" customWidth="1"/>
    <col min="15878" max="16129" width="9.140625" style="244"/>
    <col min="16130" max="16130" width="39.140625" style="244" customWidth="1"/>
    <col min="16131" max="16131" width="11.85546875" style="244" bestFit="1" customWidth="1"/>
    <col min="16132" max="16132" width="14.42578125" style="244" customWidth="1"/>
    <col min="16133" max="16133" width="16.7109375" style="244" bestFit="1" customWidth="1"/>
    <col min="16134" max="16384" width="9.140625" style="244"/>
  </cols>
  <sheetData>
    <row r="1" spans="1:6" s="230" customFormat="1" ht="17.25" thickBot="1" x14ac:dyDescent="0.35">
      <c r="A1" s="423" t="s">
        <v>314</v>
      </c>
      <c r="B1" s="424"/>
      <c r="C1" s="424"/>
      <c r="D1" s="424"/>
      <c r="E1" s="425"/>
      <c r="F1" s="269"/>
    </row>
    <row r="2" spans="1:6" s="230" customFormat="1" ht="17.25" thickBot="1" x14ac:dyDescent="0.35">
      <c r="A2" s="423" t="s">
        <v>341</v>
      </c>
      <c r="B2" s="424"/>
      <c r="C2" s="424"/>
      <c r="D2" s="424"/>
      <c r="E2" s="425"/>
      <c r="F2" s="269"/>
    </row>
    <row r="3" spans="1:6" s="230" customFormat="1" ht="17.25" thickBot="1" x14ac:dyDescent="0.35">
      <c r="A3" s="270"/>
      <c r="B3" s="224"/>
      <c r="C3" s="224"/>
      <c r="D3" s="224"/>
      <c r="E3" s="224"/>
      <c r="F3" s="269"/>
    </row>
    <row r="4" spans="1:6" s="230" customFormat="1" ht="30.75" thickBot="1" x14ac:dyDescent="0.35">
      <c r="A4" s="214" t="s">
        <v>89</v>
      </c>
      <c r="B4" s="214" t="s">
        <v>296</v>
      </c>
      <c r="C4" s="214" t="s">
        <v>303</v>
      </c>
      <c r="D4" s="215" t="s">
        <v>90</v>
      </c>
      <c r="E4" s="215" t="s">
        <v>344</v>
      </c>
      <c r="F4" s="269"/>
    </row>
    <row r="5" spans="1:6" s="230" customFormat="1" ht="45" x14ac:dyDescent="0.3">
      <c r="A5" s="220" t="s">
        <v>319</v>
      </c>
      <c r="B5" s="271" t="s">
        <v>299</v>
      </c>
      <c r="C5" s="218">
        <v>1</v>
      </c>
      <c r="D5" s="272">
        <v>0</v>
      </c>
      <c r="E5" s="219">
        <f>D5*C5</f>
        <v>0</v>
      </c>
      <c r="F5" s="269"/>
    </row>
    <row r="6" spans="1:6" s="230" customFormat="1" x14ac:dyDescent="0.3">
      <c r="A6" s="220" t="s">
        <v>286</v>
      </c>
      <c r="B6" s="252" t="s">
        <v>299</v>
      </c>
      <c r="C6" s="218">
        <v>1</v>
      </c>
      <c r="D6" s="272">
        <v>0</v>
      </c>
      <c r="E6" s="219">
        <f>D6*C6</f>
        <v>0</v>
      </c>
      <c r="F6" s="269"/>
    </row>
    <row r="7" spans="1:6" s="230" customFormat="1" ht="135" x14ac:dyDescent="0.3">
      <c r="A7" s="220" t="s">
        <v>320</v>
      </c>
      <c r="B7" s="252" t="s">
        <v>299</v>
      </c>
      <c r="C7" s="218">
        <v>1</v>
      </c>
      <c r="D7" s="272">
        <v>0</v>
      </c>
      <c r="E7" s="219">
        <f>D7*C7</f>
        <v>0</v>
      </c>
      <c r="F7" s="269"/>
    </row>
    <row r="8" spans="1:6" s="230" customFormat="1" ht="30" x14ac:dyDescent="0.3">
      <c r="A8" s="220" t="s">
        <v>321</v>
      </c>
      <c r="B8" s="221" t="s">
        <v>299</v>
      </c>
      <c r="C8" s="218">
        <v>1</v>
      </c>
      <c r="D8" s="272">
        <v>0</v>
      </c>
      <c r="E8" s="219">
        <f>D8*C8</f>
        <v>0</v>
      </c>
      <c r="F8" s="269"/>
    </row>
    <row r="9" spans="1:6" s="230" customFormat="1" ht="17.25" thickBot="1" x14ac:dyDescent="0.35">
      <c r="A9" s="408" t="s">
        <v>288</v>
      </c>
      <c r="B9" s="409"/>
      <c r="C9" s="409"/>
      <c r="D9" s="420"/>
      <c r="E9" s="222">
        <f>SUM(E5:E8)</f>
        <v>0</v>
      </c>
      <c r="F9" s="245"/>
    </row>
    <row r="10" spans="1:6" s="230" customFormat="1" ht="17.25" thickBot="1" x14ac:dyDescent="0.35">
      <c r="A10" s="423" t="s">
        <v>287</v>
      </c>
      <c r="B10" s="424"/>
      <c r="C10" s="424"/>
      <c r="D10" s="504"/>
      <c r="E10" s="222">
        <f>E9*0.05</f>
        <v>0</v>
      </c>
      <c r="F10" s="245"/>
    </row>
    <row r="11" spans="1:6" s="230" customFormat="1" ht="17.25" thickBot="1" x14ac:dyDescent="0.35">
      <c r="A11" s="440" t="s">
        <v>150</v>
      </c>
      <c r="B11" s="440"/>
      <c r="C11" s="440"/>
      <c r="D11" s="505"/>
      <c r="E11" s="226">
        <f>E9*0.2/12</f>
        <v>0</v>
      </c>
      <c r="F11" s="245"/>
    </row>
    <row r="12" spans="1:6" s="230" customFormat="1" ht="17.25" thickBot="1" x14ac:dyDescent="0.35">
      <c r="A12" s="430" t="s">
        <v>289</v>
      </c>
      <c r="B12" s="430"/>
      <c r="C12" s="430"/>
      <c r="D12" s="431"/>
      <c r="E12" s="226">
        <f>SUM(E10:E11)</f>
        <v>0</v>
      </c>
      <c r="F12" s="245"/>
    </row>
  </sheetData>
  <mergeCells count="6">
    <mergeCell ref="A12:D12"/>
    <mergeCell ref="A2:E2"/>
    <mergeCell ref="A1:E1"/>
    <mergeCell ref="A9:D9"/>
    <mergeCell ref="A10:D10"/>
    <mergeCell ref="A11:D11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93" orientation="portrait" r:id="rId1"/>
  <headerFooter>
    <oddHeader>&amp;L&amp;8&amp;Z, &amp;F, &amp;A</oddHeader>
    <oddFooter>&amp;C&amp;8&amp;P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D5:N14"/>
  <sheetViews>
    <sheetView showGridLines="0" view="pageBreakPreview" topLeftCell="B5" zoomScaleNormal="100" zoomScaleSheetLayoutView="100" workbookViewId="0">
      <selection activeCell="R13" sqref="R13"/>
    </sheetView>
  </sheetViews>
  <sheetFormatPr defaultRowHeight="18" x14ac:dyDescent="0.25"/>
  <cols>
    <col min="1" max="3" width="8.85546875" style="99"/>
    <col min="4" max="4" width="5.85546875" style="98" bestFit="1" customWidth="1"/>
    <col min="5" max="5" width="8.85546875" style="98"/>
    <col min="6" max="6" width="7.140625" style="98" bestFit="1" customWidth="1"/>
    <col min="7" max="7" width="12.85546875" style="98" customWidth="1"/>
    <col min="8" max="8" width="9" style="98" bestFit="1" customWidth="1"/>
    <col min="9" max="9" width="15.42578125" style="98" bestFit="1" customWidth="1"/>
    <col min="10" max="10" width="15" style="98" bestFit="1" customWidth="1"/>
    <col min="11" max="11" width="16" style="98" bestFit="1" customWidth="1"/>
    <col min="12" max="12" width="14.28515625" style="98" customWidth="1"/>
    <col min="13" max="13" width="10.28515625" style="98" bestFit="1" customWidth="1"/>
    <col min="14" max="14" width="8.85546875" style="98"/>
    <col min="15" max="260" width="8.85546875" style="99"/>
    <col min="261" max="261" width="5.7109375" style="99" bestFit="1" customWidth="1"/>
    <col min="262" max="262" width="8.85546875" style="99"/>
    <col min="263" max="263" width="7" style="99" bestFit="1" customWidth="1"/>
    <col min="264" max="267" width="8.85546875" style="99"/>
    <col min="268" max="268" width="14.28515625" style="99" bestFit="1" customWidth="1"/>
    <col min="269" max="516" width="8.85546875" style="99"/>
    <col min="517" max="517" width="5.7109375" style="99" bestFit="1" customWidth="1"/>
    <col min="518" max="518" width="8.85546875" style="99"/>
    <col min="519" max="519" width="7" style="99" bestFit="1" customWidth="1"/>
    <col min="520" max="523" width="8.85546875" style="99"/>
    <col min="524" max="524" width="14.28515625" style="99" bestFit="1" customWidth="1"/>
    <col min="525" max="772" width="8.85546875" style="99"/>
    <col min="773" max="773" width="5.7109375" style="99" bestFit="1" customWidth="1"/>
    <col min="774" max="774" width="8.85546875" style="99"/>
    <col min="775" max="775" width="7" style="99" bestFit="1" customWidth="1"/>
    <col min="776" max="779" width="8.85546875" style="99"/>
    <col min="780" max="780" width="14.28515625" style="99" bestFit="1" customWidth="1"/>
    <col min="781" max="1028" width="8.85546875" style="99"/>
    <col min="1029" max="1029" width="5.7109375" style="99" bestFit="1" customWidth="1"/>
    <col min="1030" max="1030" width="8.85546875" style="99"/>
    <col min="1031" max="1031" width="7" style="99" bestFit="1" customWidth="1"/>
    <col min="1032" max="1035" width="8.85546875" style="99"/>
    <col min="1036" max="1036" width="14.28515625" style="99" bestFit="1" customWidth="1"/>
    <col min="1037" max="1284" width="8.85546875" style="99"/>
    <col min="1285" max="1285" width="5.7109375" style="99" bestFit="1" customWidth="1"/>
    <col min="1286" max="1286" width="8.85546875" style="99"/>
    <col min="1287" max="1287" width="7" style="99" bestFit="1" customWidth="1"/>
    <col min="1288" max="1291" width="8.85546875" style="99"/>
    <col min="1292" max="1292" width="14.28515625" style="99" bestFit="1" customWidth="1"/>
    <col min="1293" max="1540" width="8.85546875" style="99"/>
    <col min="1541" max="1541" width="5.7109375" style="99" bestFit="1" customWidth="1"/>
    <col min="1542" max="1542" width="8.85546875" style="99"/>
    <col min="1543" max="1543" width="7" style="99" bestFit="1" customWidth="1"/>
    <col min="1544" max="1547" width="8.85546875" style="99"/>
    <col min="1548" max="1548" width="14.28515625" style="99" bestFit="1" customWidth="1"/>
    <col min="1549" max="1796" width="8.85546875" style="99"/>
    <col min="1797" max="1797" width="5.7109375" style="99" bestFit="1" customWidth="1"/>
    <col min="1798" max="1798" width="8.85546875" style="99"/>
    <col min="1799" max="1799" width="7" style="99" bestFit="1" customWidth="1"/>
    <col min="1800" max="1803" width="8.85546875" style="99"/>
    <col min="1804" max="1804" width="14.28515625" style="99" bestFit="1" customWidth="1"/>
    <col min="1805" max="2052" width="8.85546875" style="99"/>
    <col min="2053" max="2053" width="5.7109375" style="99" bestFit="1" customWidth="1"/>
    <col min="2054" max="2054" width="8.85546875" style="99"/>
    <col min="2055" max="2055" width="7" style="99" bestFit="1" customWidth="1"/>
    <col min="2056" max="2059" width="8.85546875" style="99"/>
    <col min="2060" max="2060" width="14.28515625" style="99" bestFit="1" customWidth="1"/>
    <col min="2061" max="2308" width="8.85546875" style="99"/>
    <col min="2309" max="2309" width="5.7109375" style="99" bestFit="1" customWidth="1"/>
    <col min="2310" max="2310" width="8.85546875" style="99"/>
    <col min="2311" max="2311" width="7" style="99" bestFit="1" customWidth="1"/>
    <col min="2312" max="2315" width="8.85546875" style="99"/>
    <col min="2316" max="2316" width="14.28515625" style="99" bestFit="1" customWidth="1"/>
    <col min="2317" max="2564" width="8.85546875" style="99"/>
    <col min="2565" max="2565" width="5.7109375" style="99" bestFit="1" customWidth="1"/>
    <col min="2566" max="2566" width="8.85546875" style="99"/>
    <col min="2567" max="2567" width="7" style="99" bestFit="1" customWidth="1"/>
    <col min="2568" max="2571" width="8.85546875" style="99"/>
    <col min="2572" max="2572" width="14.28515625" style="99" bestFit="1" customWidth="1"/>
    <col min="2573" max="2820" width="8.85546875" style="99"/>
    <col min="2821" max="2821" width="5.7109375" style="99" bestFit="1" customWidth="1"/>
    <col min="2822" max="2822" width="8.85546875" style="99"/>
    <col min="2823" max="2823" width="7" style="99" bestFit="1" customWidth="1"/>
    <col min="2824" max="2827" width="8.85546875" style="99"/>
    <col min="2828" max="2828" width="14.28515625" style="99" bestFit="1" customWidth="1"/>
    <col min="2829" max="3076" width="8.85546875" style="99"/>
    <col min="3077" max="3077" width="5.7109375" style="99" bestFit="1" customWidth="1"/>
    <col min="3078" max="3078" width="8.85546875" style="99"/>
    <col min="3079" max="3079" width="7" style="99" bestFit="1" customWidth="1"/>
    <col min="3080" max="3083" width="8.85546875" style="99"/>
    <col min="3084" max="3084" width="14.28515625" style="99" bestFit="1" customWidth="1"/>
    <col min="3085" max="3332" width="8.85546875" style="99"/>
    <col min="3333" max="3333" width="5.7109375" style="99" bestFit="1" customWidth="1"/>
    <col min="3334" max="3334" width="8.85546875" style="99"/>
    <col min="3335" max="3335" width="7" style="99" bestFit="1" customWidth="1"/>
    <col min="3336" max="3339" width="8.85546875" style="99"/>
    <col min="3340" max="3340" width="14.28515625" style="99" bestFit="1" customWidth="1"/>
    <col min="3341" max="3588" width="8.85546875" style="99"/>
    <col min="3589" max="3589" width="5.7109375" style="99" bestFit="1" customWidth="1"/>
    <col min="3590" max="3590" width="8.85546875" style="99"/>
    <col min="3591" max="3591" width="7" style="99" bestFit="1" customWidth="1"/>
    <col min="3592" max="3595" width="8.85546875" style="99"/>
    <col min="3596" max="3596" width="14.28515625" style="99" bestFit="1" customWidth="1"/>
    <col min="3597" max="3844" width="8.85546875" style="99"/>
    <col min="3845" max="3845" width="5.7109375" style="99" bestFit="1" customWidth="1"/>
    <col min="3846" max="3846" width="8.85546875" style="99"/>
    <col min="3847" max="3847" width="7" style="99" bestFit="1" customWidth="1"/>
    <col min="3848" max="3851" width="8.85546875" style="99"/>
    <col min="3852" max="3852" width="14.28515625" style="99" bestFit="1" customWidth="1"/>
    <col min="3853" max="4100" width="8.85546875" style="99"/>
    <col min="4101" max="4101" width="5.7109375" style="99" bestFit="1" customWidth="1"/>
    <col min="4102" max="4102" width="8.85546875" style="99"/>
    <col min="4103" max="4103" width="7" style="99" bestFit="1" customWidth="1"/>
    <col min="4104" max="4107" width="8.85546875" style="99"/>
    <col min="4108" max="4108" width="14.28515625" style="99" bestFit="1" customWidth="1"/>
    <col min="4109" max="4356" width="8.85546875" style="99"/>
    <col min="4357" max="4357" width="5.7109375" style="99" bestFit="1" customWidth="1"/>
    <col min="4358" max="4358" width="8.85546875" style="99"/>
    <col min="4359" max="4359" width="7" style="99" bestFit="1" customWidth="1"/>
    <col min="4360" max="4363" width="8.85546875" style="99"/>
    <col min="4364" max="4364" width="14.28515625" style="99" bestFit="1" customWidth="1"/>
    <col min="4365" max="4612" width="8.85546875" style="99"/>
    <col min="4613" max="4613" width="5.7109375" style="99" bestFit="1" customWidth="1"/>
    <col min="4614" max="4614" width="8.85546875" style="99"/>
    <col min="4615" max="4615" width="7" style="99" bestFit="1" customWidth="1"/>
    <col min="4616" max="4619" width="8.85546875" style="99"/>
    <col min="4620" max="4620" width="14.28515625" style="99" bestFit="1" customWidth="1"/>
    <col min="4621" max="4868" width="8.85546875" style="99"/>
    <col min="4869" max="4869" width="5.7109375" style="99" bestFit="1" customWidth="1"/>
    <col min="4870" max="4870" width="8.85546875" style="99"/>
    <col min="4871" max="4871" width="7" style="99" bestFit="1" customWidth="1"/>
    <col min="4872" max="4875" width="8.85546875" style="99"/>
    <col min="4876" max="4876" width="14.28515625" style="99" bestFit="1" customWidth="1"/>
    <col min="4877" max="5124" width="8.85546875" style="99"/>
    <col min="5125" max="5125" width="5.7109375" style="99" bestFit="1" customWidth="1"/>
    <col min="5126" max="5126" width="8.85546875" style="99"/>
    <col min="5127" max="5127" width="7" style="99" bestFit="1" customWidth="1"/>
    <col min="5128" max="5131" width="8.85546875" style="99"/>
    <col min="5132" max="5132" width="14.28515625" style="99" bestFit="1" customWidth="1"/>
    <col min="5133" max="5380" width="8.85546875" style="99"/>
    <col min="5381" max="5381" width="5.7109375" style="99" bestFit="1" customWidth="1"/>
    <col min="5382" max="5382" width="8.85546875" style="99"/>
    <col min="5383" max="5383" width="7" style="99" bestFit="1" customWidth="1"/>
    <col min="5384" max="5387" width="8.85546875" style="99"/>
    <col min="5388" max="5388" width="14.28515625" style="99" bestFit="1" customWidth="1"/>
    <col min="5389" max="5636" width="8.85546875" style="99"/>
    <col min="5637" max="5637" width="5.7109375" style="99" bestFit="1" customWidth="1"/>
    <col min="5638" max="5638" width="8.85546875" style="99"/>
    <col min="5639" max="5639" width="7" style="99" bestFit="1" customWidth="1"/>
    <col min="5640" max="5643" width="8.85546875" style="99"/>
    <col min="5644" max="5644" width="14.28515625" style="99" bestFit="1" customWidth="1"/>
    <col min="5645" max="5892" width="8.85546875" style="99"/>
    <col min="5893" max="5893" width="5.7109375" style="99" bestFit="1" customWidth="1"/>
    <col min="5894" max="5894" width="8.85546875" style="99"/>
    <col min="5895" max="5895" width="7" style="99" bestFit="1" customWidth="1"/>
    <col min="5896" max="5899" width="8.85546875" style="99"/>
    <col min="5900" max="5900" width="14.28515625" style="99" bestFit="1" customWidth="1"/>
    <col min="5901" max="6148" width="8.85546875" style="99"/>
    <col min="6149" max="6149" width="5.7109375" style="99" bestFit="1" customWidth="1"/>
    <col min="6150" max="6150" width="8.85546875" style="99"/>
    <col min="6151" max="6151" width="7" style="99" bestFit="1" customWidth="1"/>
    <col min="6152" max="6155" width="8.85546875" style="99"/>
    <col min="6156" max="6156" width="14.28515625" style="99" bestFit="1" customWidth="1"/>
    <col min="6157" max="6404" width="8.85546875" style="99"/>
    <col min="6405" max="6405" width="5.7109375" style="99" bestFit="1" customWidth="1"/>
    <col min="6406" max="6406" width="8.85546875" style="99"/>
    <col min="6407" max="6407" width="7" style="99" bestFit="1" customWidth="1"/>
    <col min="6408" max="6411" width="8.85546875" style="99"/>
    <col min="6412" max="6412" width="14.28515625" style="99" bestFit="1" customWidth="1"/>
    <col min="6413" max="6660" width="8.85546875" style="99"/>
    <col min="6661" max="6661" width="5.7109375" style="99" bestFit="1" customWidth="1"/>
    <col min="6662" max="6662" width="8.85546875" style="99"/>
    <col min="6663" max="6663" width="7" style="99" bestFit="1" customWidth="1"/>
    <col min="6664" max="6667" width="8.85546875" style="99"/>
    <col min="6668" max="6668" width="14.28515625" style="99" bestFit="1" customWidth="1"/>
    <col min="6669" max="6916" width="8.85546875" style="99"/>
    <col min="6917" max="6917" width="5.7109375" style="99" bestFit="1" customWidth="1"/>
    <col min="6918" max="6918" width="8.85546875" style="99"/>
    <col min="6919" max="6919" width="7" style="99" bestFit="1" customWidth="1"/>
    <col min="6920" max="6923" width="8.85546875" style="99"/>
    <col min="6924" max="6924" width="14.28515625" style="99" bestFit="1" customWidth="1"/>
    <col min="6925" max="7172" width="8.85546875" style="99"/>
    <col min="7173" max="7173" width="5.7109375" style="99" bestFit="1" customWidth="1"/>
    <col min="7174" max="7174" width="8.85546875" style="99"/>
    <col min="7175" max="7175" width="7" style="99" bestFit="1" customWidth="1"/>
    <col min="7176" max="7179" width="8.85546875" style="99"/>
    <col min="7180" max="7180" width="14.28515625" style="99" bestFit="1" customWidth="1"/>
    <col min="7181" max="7428" width="8.85546875" style="99"/>
    <col min="7429" max="7429" width="5.7109375" style="99" bestFit="1" customWidth="1"/>
    <col min="7430" max="7430" width="8.85546875" style="99"/>
    <col min="7431" max="7431" width="7" style="99" bestFit="1" customWidth="1"/>
    <col min="7432" max="7435" width="8.85546875" style="99"/>
    <col min="7436" max="7436" width="14.28515625" style="99" bestFit="1" customWidth="1"/>
    <col min="7437" max="7684" width="8.85546875" style="99"/>
    <col min="7685" max="7685" width="5.7109375" style="99" bestFit="1" customWidth="1"/>
    <col min="7686" max="7686" width="8.85546875" style="99"/>
    <col min="7687" max="7687" width="7" style="99" bestFit="1" customWidth="1"/>
    <col min="7688" max="7691" width="8.85546875" style="99"/>
    <col min="7692" max="7692" width="14.28515625" style="99" bestFit="1" customWidth="1"/>
    <col min="7693" max="7940" width="8.85546875" style="99"/>
    <col min="7941" max="7941" width="5.7109375" style="99" bestFit="1" customWidth="1"/>
    <col min="7942" max="7942" width="8.85546875" style="99"/>
    <col min="7943" max="7943" width="7" style="99" bestFit="1" customWidth="1"/>
    <col min="7944" max="7947" width="8.85546875" style="99"/>
    <col min="7948" max="7948" width="14.28515625" style="99" bestFit="1" customWidth="1"/>
    <col min="7949" max="8196" width="8.85546875" style="99"/>
    <col min="8197" max="8197" width="5.7109375" style="99" bestFit="1" customWidth="1"/>
    <col min="8198" max="8198" width="8.85546875" style="99"/>
    <col min="8199" max="8199" width="7" style="99" bestFit="1" customWidth="1"/>
    <col min="8200" max="8203" width="8.85546875" style="99"/>
    <col min="8204" max="8204" width="14.28515625" style="99" bestFit="1" customWidth="1"/>
    <col min="8205" max="8452" width="8.85546875" style="99"/>
    <col min="8453" max="8453" width="5.7109375" style="99" bestFit="1" customWidth="1"/>
    <col min="8454" max="8454" width="8.85546875" style="99"/>
    <col min="8455" max="8455" width="7" style="99" bestFit="1" customWidth="1"/>
    <col min="8456" max="8459" width="8.85546875" style="99"/>
    <col min="8460" max="8460" width="14.28515625" style="99" bestFit="1" customWidth="1"/>
    <col min="8461" max="8708" width="8.85546875" style="99"/>
    <col min="8709" max="8709" width="5.7109375" style="99" bestFit="1" customWidth="1"/>
    <col min="8710" max="8710" width="8.85546875" style="99"/>
    <col min="8711" max="8711" width="7" style="99" bestFit="1" customWidth="1"/>
    <col min="8712" max="8715" width="8.85546875" style="99"/>
    <col min="8716" max="8716" width="14.28515625" style="99" bestFit="1" customWidth="1"/>
    <col min="8717" max="8964" width="8.85546875" style="99"/>
    <col min="8965" max="8965" width="5.7109375" style="99" bestFit="1" customWidth="1"/>
    <col min="8966" max="8966" width="8.85546875" style="99"/>
    <col min="8967" max="8967" width="7" style="99" bestFit="1" customWidth="1"/>
    <col min="8968" max="8971" width="8.85546875" style="99"/>
    <col min="8972" max="8972" width="14.28515625" style="99" bestFit="1" customWidth="1"/>
    <col min="8973" max="9220" width="8.85546875" style="99"/>
    <col min="9221" max="9221" width="5.7109375" style="99" bestFit="1" customWidth="1"/>
    <col min="9222" max="9222" width="8.85546875" style="99"/>
    <col min="9223" max="9223" width="7" style="99" bestFit="1" customWidth="1"/>
    <col min="9224" max="9227" width="8.85546875" style="99"/>
    <col min="9228" max="9228" width="14.28515625" style="99" bestFit="1" customWidth="1"/>
    <col min="9229" max="9476" width="8.85546875" style="99"/>
    <col min="9477" max="9477" width="5.7109375" style="99" bestFit="1" customWidth="1"/>
    <col min="9478" max="9478" width="8.85546875" style="99"/>
    <col min="9479" max="9479" width="7" style="99" bestFit="1" customWidth="1"/>
    <col min="9480" max="9483" width="8.85546875" style="99"/>
    <col min="9484" max="9484" width="14.28515625" style="99" bestFit="1" customWidth="1"/>
    <col min="9485" max="9732" width="8.85546875" style="99"/>
    <col min="9733" max="9733" width="5.7109375" style="99" bestFit="1" customWidth="1"/>
    <col min="9734" max="9734" width="8.85546875" style="99"/>
    <col min="9735" max="9735" width="7" style="99" bestFit="1" customWidth="1"/>
    <col min="9736" max="9739" width="8.85546875" style="99"/>
    <col min="9740" max="9740" width="14.28515625" style="99" bestFit="1" customWidth="1"/>
    <col min="9741" max="9988" width="8.85546875" style="99"/>
    <col min="9989" max="9989" width="5.7109375" style="99" bestFit="1" customWidth="1"/>
    <col min="9990" max="9990" width="8.85546875" style="99"/>
    <col min="9991" max="9991" width="7" style="99" bestFit="1" customWidth="1"/>
    <col min="9992" max="9995" width="8.85546875" style="99"/>
    <col min="9996" max="9996" width="14.28515625" style="99" bestFit="1" customWidth="1"/>
    <col min="9997" max="10244" width="8.85546875" style="99"/>
    <col min="10245" max="10245" width="5.7109375" style="99" bestFit="1" customWidth="1"/>
    <col min="10246" max="10246" width="8.85546875" style="99"/>
    <col min="10247" max="10247" width="7" style="99" bestFit="1" customWidth="1"/>
    <col min="10248" max="10251" width="8.85546875" style="99"/>
    <col min="10252" max="10252" width="14.28515625" style="99" bestFit="1" customWidth="1"/>
    <col min="10253" max="10500" width="8.85546875" style="99"/>
    <col min="10501" max="10501" width="5.7109375" style="99" bestFit="1" customWidth="1"/>
    <col min="10502" max="10502" width="8.85546875" style="99"/>
    <col min="10503" max="10503" width="7" style="99" bestFit="1" customWidth="1"/>
    <col min="10504" max="10507" width="8.85546875" style="99"/>
    <col min="10508" max="10508" width="14.28515625" style="99" bestFit="1" customWidth="1"/>
    <col min="10509" max="10756" width="8.85546875" style="99"/>
    <col min="10757" max="10757" width="5.7109375" style="99" bestFit="1" customWidth="1"/>
    <col min="10758" max="10758" width="8.85546875" style="99"/>
    <col min="10759" max="10759" width="7" style="99" bestFit="1" customWidth="1"/>
    <col min="10760" max="10763" width="8.85546875" style="99"/>
    <col min="10764" max="10764" width="14.28515625" style="99" bestFit="1" customWidth="1"/>
    <col min="10765" max="11012" width="8.85546875" style="99"/>
    <col min="11013" max="11013" width="5.7109375" style="99" bestFit="1" customWidth="1"/>
    <col min="11014" max="11014" width="8.85546875" style="99"/>
    <col min="11015" max="11015" width="7" style="99" bestFit="1" customWidth="1"/>
    <col min="11016" max="11019" width="8.85546875" style="99"/>
    <col min="11020" max="11020" width="14.28515625" style="99" bestFit="1" customWidth="1"/>
    <col min="11021" max="11268" width="8.85546875" style="99"/>
    <col min="11269" max="11269" width="5.7109375" style="99" bestFit="1" customWidth="1"/>
    <col min="11270" max="11270" width="8.85546875" style="99"/>
    <col min="11271" max="11271" width="7" style="99" bestFit="1" customWidth="1"/>
    <col min="11272" max="11275" width="8.85546875" style="99"/>
    <col min="11276" max="11276" width="14.28515625" style="99" bestFit="1" customWidth="1"/>
    <col min="11277" max="11524" width="8.85546875" style="99"/>
    <col min="11525" max="11525" width="5.7109375" style="99" bestFit="1" customWidth="1"/>
    <col min="11526" max="11526" width="8.85546875" style="99"/>
    <col min="11527" max="11527" width="7" style="99" bestFit="1" customWidth="1"/>
    <col min="11528" max="11531" width="8.85546875" style="99"/>
    <col min="11532" max="11532" width="14.28515625" style="99" bestFit="1" customWidth="1"/>
    <col min="11533" max="11780" width="8.85546875" style="99"/>
    <col min="11781" max="11781" width="5.7109375" style="99" bestFit="1" customWidth="1"/>
    <col min="11782" max="11782" width="8.85546875" style="99"/>
    <col min="11783" max="11783" width="7" style="99" bestFit="1" customWidth="1"/>
    <col min="11784" max="11787" width="8.85546875" style="99"/>
    <col min="11788" max="11788" width="14.28515625" style="99" bestFit="1" customWidth="1"/>
    <col min="11789" max="12036" width="8.85546875" style="99"/>
    <col min="12037" max="12037" width="5.7109375" style="99" bestFit="1" customWidth="1"/>
    <col min="12038" max="12038" width="8.85546875" style="99"/>
    <col min="12039" max="12039" width="7" style="99" bestFit="1" customWidth="1"/>
    <col min="12040" max="12043" width="8.85546875" style="99"/>
    <col min="12044" max="12044" width="14.28515625" style="99" bestFit="1" customWidth="1"/>
    <col min="12045" max="12292" width="8.85546875" style="99"/>
    <col min="12293" max="12293" width="5.7109375" style="99" bestFit="1" customWidth="1"/>
    <col min="12294" max="12294" width="8.85546875" style="99"/>
    <col min="12295" max="12295" width="7" style="99" bestFit="1" customWidth="1"/>
    <col min="12296" max="12299" width="8.85546875" style="99"/>
    <col min="12300" max="12300" width="14.28515625" style="99" bestFit="1" customWidth="1"/>
    <col min="12301" max="12548" width="8.85546875" style="99"/>
    <col min="12549" max="12549" width="5.7109375" style="99" bestFit="1" customWidth="1"/>
    <col min="12550" max="12550" width="8.85546875" style="99"/>
    <col min="12551" max="12551" width="7" style="99" bestFit="1" customWidth="1"/>
    <col min="12552" max="12555" width="8.85546875" style="99"/>
    <col min="12556" max="12556" width="14.28515625" style="99" bestFit="1" customWidth="1"/>
    <col min="12557" max="12804" width="8.85546875" style="99"/>
    <col min="12805" max="12805" width="5.7109375" style="99" bestFit="1" customWidth="1"/>
    <col min="12806" max="12806" width="8.85546875" style="99"/>
    <col min="12807" max="12807" width="7" style="99" bestFit="1" customWidth="1"/>
    <col min="12808" max="12811" width="8.85546875" style="99"/>
    <col min="12812" max="12812" width="14.28515625" style="99" bestFit="1" customWidth="1"/>
    <col min="12813" max="13060" width="8.85546875" style="99"/>
    <col min="13061" max="13061" width="5.7109375" style="99" bestFit="1" customWidth="1"/>
    <col min="13062" max="13062" width="8.85546875" style="99"/>
    <col min="13063" max="13063" width="7" style="99" bestFit="1" customWidth="1"/>
    <col min="13064" max="13067" width="8.85546875" style="99"/>
    <col min="13068" max="13068" width="14.28515625" style="99" bestFit="1" customWidth="1"/>
    <col min="13069" max="13316" width="8.85546875" style="99"/>
    <col min="13317" max="13317" width="5.7109375" style="99" bestFit="1" customWidth="1"/>
    <col min="13318" max="13318" width="8.85546875" style="99"/>
    <col min="13319" max="13319" width="7" style="99" bestFit="1" customWidth="1"/>
    <col min="13320" max="13323" width="8.85546875" style="99"/>
    <col min="13324" max="13324" width="14.28515625" style="99" bestFit="1" customWidth="1"/>
    <col min="13325" max="13572" width="8.85546875" style="99"/>
    <col min="13573" max="13573" width="5.7109375" style="99" bestFit="1" customWidth="1"/>
    <col min="13574" max="13574" width="8.85546875" style="99"/>
    <col min="13575" max="13575" width="7" style="99" bestFit="1" customWidth="1"/>
    <col min="13576" max="13579" width="8.85546875" style="99"/>
    <col min="13580" max="13580" width="14.28515625" style="99" bestFit="1" customWidth="1"/>
    <col min="13581" max="13828" width="8.85546875" style="99"/>
    <col min="13829" max="13829" width="5.7109375" style="99" bestFit="1" customWidth="1"/>
    <col min="13830" max="13830" width="8.85546875" style="99"/>
    <col min="13831" max="13831" width="7" style="99" bestFit="1" customWidth="1"/>
    <col min="13832" max="13835" width="8.85546875" style="99"/>
    <col min="13836" max="13836" width="14.28515625" style="99" bestFit="1" customWidth="1"/>
    <col min="13837" max="14084" width="8.85546875" style="99"/>
    <col min="14085" max="14085" width="5.7109375" style="99" bestFit="1" customWidth="1"/>
    <col min="14086" max="14086" width="8.85546875" style="99"/>
    <col min="14087" max="14087" width="7" style="99" bestFit="1" customWidth="1"/>
    <col min="14088" max="14091" width="8.85546875" style="99"/>
    <col min="14092" max="14092" width="14.28515625" style="99" bestFit="1" customWidth="1"/>
    <col min="14093" max="14340" width="8.85546875" style="99"/>
    <col min="14341" max="14341" width="5.7109375" style="99" bestFit="1" customWidth="1"/>
    <col min="14342" max="14342" width="8.85546875" style="99"/>
    <col min="14343" max="14343" width="7" style="99" bestFit="1" customWidth="1"/>
    <col min="14344" max="14347" width="8.85546875" style="99"/>
    <col min="14348" max="14348" width="14.28515625" style="99" bestFit="1" customWidth="1"/>
    <col min="14349" max="14596" width="8.85546875" style="99"/>
    <col min="14597" max="14597" width="5.7109375" style="99" bestFit="1" customWidth="1"/>
    <col min="14598" max="14598" width="8.85546875" style="99"/>
    <col min="14599" max="14599" width="7" style="99" bestFit="1" customWidth="1"/>
    <col min="14600" max="14603" width="8.85546875" style="99"/>
    <col min="14604" max="14604" width="14.28515625" style="99" bestFit="1" customWidth="1"/>
    <col min="14605" max="14852" width="8.85546875" style="99"/>
    <col min="14853" max="14853" width="5.7109375" style="99" bestFit="1" customWidth="1"/>
    <col min="14854" max="14854" width="8.85546875" style="99"/>
    <col min="14855" max="14855" width="7" style="99" bestFit="1" customWidth="1"/>
    <col min="14856" max="14859" width="8.85546875" style="99"/>
    <col min="14860" max="14860" width="14.28515625" style="99" bestFit="1" customWidth="1"/>
    <col min="14861" max="15108" width="8.85546875" style="99"/>
    <col min="15109" max="15109" width="5.7109375" style="99" bestFit="1" customWidth="1"/>
    <col min="15110" max="15110" width="8.85546875" style="99"/>
    <col min="15111" max="15111" width="7" style="99" bestFit="1" customWidth="1"/>
    <col min="15112" max="15115" width="8.85546875" style="99"/>
    <col min="15116" max="15116" width="14.28515625" style="99" bestFit="1" customWidth="1"/>
    <col min="15117" max="15364" width="8.85546875" style="99"/>
    <col min="15365" max="15365" width="5.7109375" style="99" bestFit="1" customWidth="1"/>
    <col min="15366" max="15366" width="8.85546875" style="99"/>
    <col min="15367" max="15367" width="7" style="99" bestFit="1" customWidth="1"/>
    <col min="15368" max="15371" width="8.85546875" style="99"/>
    <col min="15372" max="15372" width="14.28515625" style="99" bestFit="1" customWidth="1"/>
    <col min="15373" max="15620" width="8.85546875" style="99"/>
    <col min="15621" max="15621" width="5.7109375" style="99" bestFit="1" customWidth="1"/>
    <col min="15622" max="15622" width="8.85546875" style="99"/>
    <col min="15623" max="15623" width="7" style="99" bestFit="1" customWidth="1"/>
    <col min="15624" max="15627" width="8.85546875" style="99"/>
    <col min="15628" max="15628" width="14.28515625" style="99" bestFit="1" customWidth="1"/>
    <col min="15629" max="15876" width="8.85546875" style="99"/>
    <col min="15877" max="15877" width="5.7109375" style="99" bestFit="1" customWidth="1"/>
    <col min="15878" max="15878" width="8.85546875" style="99"/>
    <col min="15879" max="15879" width="7" style="99" bestFit="1" customWidth="1"/>
    <col min="15880" max="15883" width="8.85546875" style="99"/>
    <col min="15884" max="15884" width="14.28515625" style="99" bestFit="1" customWidth="1"/>
    <col min="15885" max="16132" width="8.85546875" style="99"/>
    <col min="16133" max="16133" width="5.7109375" style="99" bestFit="1" customWidth="1"/>
    <col min="16134" max="16134" width="8.85546875" style="99"/>
    <col min="16135" max="16135" width="7" style="99" bestFit="1" customWidth="1"/>
    <col min="16136" max="16139" width="8.85546875" style="99"/>
    <col min="16140" max="16140" width="14.28515625" style="99" bestFit="1" customWidth="1"/>
    <col min="16141" max="16384" width="8.85546875" style="99"/>
  </cols>
  <sheetData>
    <row r="5" spans="4:13" ht="30" x14ac:dyDescent="0.25">
      <c r="D5" s="278" t="s">
        <v>264</v>
      </c>
      <c r="E5" s="278" t="s">
        <v>265</v>
      </c>
      <c r="F5" s="278" t="s">
        <v>266</v>
      </c>
      <c r="G5" s="278" t="s">
        <v>267</v>
      </c>
      <c r="H5" s="278" t="s">
        <v>268</v>
      </c>
      <c r="I5" s="279" t="s">
        <v>269</v>
      </c>
      <c r="J5" s="279" t="s">
        <v>87</v>
      </c>
      <c r="K5" s="279" t="s">
        <v>295</v>
      </c>
      <c r="L5" s="105"/>
    </row>
    <row r="6" spans="4:13" x14ac:dyDescent="0.25">
      <c r="D6" s="274">
        <v>1</v>
      </c>
      <c r="E6" s="321" t="s">
        <v>270</v>
      </c>
      <c r="F6" s="321">
        <v>154675</v>
      </c>
      <c r="G6" s="274" t="s">
        <v>271</v>
      </c>
      <c r="H6" s="274">
        <v>1</v>
      </c>
      <c r="I6" s="275">
        <f>'Porteiro - ivaiporã '!G152</f>
        <v>0</v>
      </c>
      <c r="J6" s="276">
        <f>I6*H6</f>
        <v>0</v>
      </c>
      <c r="K6" s="276">
        <f>J6*12</f>
        <v>0</v>
      </c>
      <c r="L6" s="106"/>
    </row>
    <row r="7" spans="4:13" ht="45" x14ac:dyDescent="0.25">
      <c r="D7" s="274">
        <v>2</v>
      </c>
      <c r="E7" s="322"/>
      <c r="F7" s="322"/>
      <c r="G7" s="277" t="s">
        <v>272</v>
      </c>
      <c r="H7" s="274">
        <v>1</v>
      </c>
      <c r="I7" s="275">
        <f>ASG!G152</f>
        <v>0</v>
      </c>
      <c r="J7" s="276">
        <f>I7*H7</f>
        <v>0</v>
      </c>
      <c r="K7" s="276">
        <f>J7*12</f>
        <v>0</v>
      </c>
      <c r="L7" s="106"/>
      <c r="M7" s="109"/>
    </row>
    <row r="8" spans="4:13" ht="45" x14ac:dyDescent="0.25">
      <c r="D8" s="274">
        <v>3</v>
      </c>
      <c r="E8" s="322"/>
      <c r="F8" s="322"/>
      <c r="G8" s="277" t="s">
        <v>273</v>
      </c>
      <c r="H8" s="274">
        <v>1</v>
      </c>
      <c r="I8" s="275">
        <f>'OFICIAL DE MANUTENÇÃO PREDIAL'!G158</f>
        <v>0</v>
      </c>
      <c r="J8" s="276">
        <f>I8*H8</f>
        <v>0</v>
      </c>
      <c r="K8" s="276">
        <f>J8*12</f>
        <v>0</v>
      </c>
      <c r="L8" s="107"/>
      <c r="M8" s="100"/>
    </row>
    <row r="9" spans="4:13" ht="30" x14ac:dyDescent="0.25">
      <c r="D9" s="274">
        <v>4</v>
      </c>
      <c r="E9" s="323"/>
      <c r="F9" s="323"/>
      <c r="G9" s="277" t="s">
        <v>293</v>
      </c>
      <c r="H9" s="274">
        <v>1</v>
      </c>
      <c r="I9" s="275">
        <f>OMC!G159</f>
        <v>0</v>
      </c>
      <c r="J9" s="276">
        <f>I9*H9</f>
        <v>0</v>
      </c>
      <c r="K9" s="276">
        <f>J9*12</f>
        <v>0</v>
      </c>
      <c r="L9" s="106"/>
    </row>
    <row r="10" spans="4:13" ht="18.75" x14ac:dyDescent="0.3">
      <c r="D10" s="324" t="s">
        <v>274</v>
      </c>
      <c r="E10" s="324"/>
      <c r="F10" s="324"/>
      <c r="G10" s="324"/>
      <c r="H10" s="324"/>
      <c r="I10" s="324"/>
      <c r="J10" s="280">
        <f>SUM(J6:J9)</f>
        <v>0</v>
      </c>
      <c r="K10" s="280">
        <f>SUM(K6:K9)</f>
        <v>0</v>
      </c>
      <c r="L10" s="108"/>
    </row>
    <row r="11" spans="4:13" ht="18.75" x14ac:dyDescent="0.3">
      <c r="D11" s="325" t="s">
        <v>87</v>
      </c>
      <c r="E11" s="325"/>
      <c r="F11" s="325"/>
      <c r="G11" s="325"/>
      <c r="H11" s="325"/>
      <c r="I11" s="325"/>
      <c r="J11" s="325"/>
      <c r="K11" s="281">
        <f>J10</f>
        <v>0</v>
      </c>
    </row>
    <row r="12" spans="4:13" ht="18.75" x14ac:dyDescent="0.3">
      <c r="D12" s="324" t="s">
        <v>315</v>
      </c>
      <c r="E12" s="324"/>
      <c r="F12" s="324"/>
      <c r="G12" s="324"/>
      <c r="H12" s="324"/>
      <c r="I12" s="324"/>
      <c r="J12" s="324"/>
      <c r="K12" s="324"/>
    </row>
    <row r="13" spans="4:13" ht="18.75" x14ac:dyDescent="0.3">
      <c r="D13" s="325" t="s">
        <v>294</v>
      </c>
      <c r="E13" s="325"/>
      <c r="F13" s="325"/>
      <c r="G13" s="325"/>
      <c r="H13" s="325"/>
      <c r="I13" s="325"/>
      <c r="J13" s="325"/>
      <c r="K13" s="281">
        <f>K10</f>
        <v>0</v>
      </c>
    </row>
    <row r="14" spans="4:13" ht="18.75" x14ac:dyDescent="0.3">
      <c r="D14" s="324"/>
      <c r="E14" s="324"/>
      <c r="F14" s="324"/>
      <c r="G14" s="324"/>
      <c r="H14" s="324"/>
      <c r="I14" s="324"/>
      <c r="J14" s="324"/>
      <c r="K14" s="324"/>
    </row>
  </sheetData>
  <mergeCells count="7">
    <mergeCell ref="E6:E9"/>
    <mergeCell ref="F6:F9"/>
    <mergeCell ref="D12:K12"/>
    <mergeCell ref="D13:J13"/>
    <mergeCell ref="D14:K14"/>
    <mergeCell ref="D10:I10"/>
    <mergeCell ref="D11:J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U279"/>
  <sheetViews>
    <sheetView showGridLines="0" view="pageBreakPreview" topLeftCell="A13" zoomScaleNormal="100" zoomScaleSheetLayoutView="100" workbookViewId="0">
      <selection activeCell="A134" sqref="A134:G138"/>
    </sheetView>
  </sheetViews>
  <sheetFormatPr defaultColWidth="10.85546875" defaultRowHeight="16.5" x14ac:dyDescent="0.25"/>
  <cols>
    <col min="1" max="1" width="5.28515625" style="132" customWidth="1"/>
    <col min="2" max="2" width="33" style="132" customWidth="1"/>
    <col min="3" max="3" width="15.7109375" style="132" customWidth="1"/>
    <col min="4" max="4" width="14.7109375" style="132" customWidth="1"/>
    <col min="5" max="5" width="15.85546875" style="132" customWidth="1"/>
    <col min="6" max="6" width="13.140625" style="132" customWidth="1"/>
    <col min="7" max="7" width="16.85546875" style="132" customWidth="1"/>
    <col min="8" max="8" width="14" style="134" customWidth="1"/>
    <col min="9" max="9" width="18.140625" style="134" customWidth="1"/>
    <col min="10" max="10" width="14.28515625" style="133" customWidth="1"/>
    <col min="11" max="11" width="13.28515625" style="133" bestFit="1" customWidth="1"/>
    <col min="12" max="12" width="12.140625" style="133" bestFit="1" customWidth="1"/>
    <col min="13" max="21" width="10.85546875" style="133"/>
    <col min="22" max="256" width="10.85546875" style="134"/>
    <col min="257" max="257" width="4.7109375" style="134" customWidth="1"/>
    <col min="258" max="258" width="33" style="134" customWidth="1"/>
    <col min="259" max="259" width="15.7109375" style="134" customWidth="1"/>
    <col min="260" max="260" width="14.7109375" style="134" customWidth="1"/>
    <col min="261" max="261" width="15.85546875" style="134" customWidth="1"/>
    <col min="262" max="262" width="13.140625" style="134" customWidth="1"/>
    <col min="263" max="263" width="16.85546875" style="134" customWidth="1"/>
    <col min="264" max="264" width="14" style="134" customWidth="1"/>
    <col min="265" max="265" width="18.140625" style="134" customWidth="1"/>
    <col min="266" max="266" width="14.28515625" style="134" customWidth="1"/>
    <col min="267" max="267" width="13.28515625" style="134" bestFit="1" customWidth="1"/>
    <col min="268" max="268" width="12.140625" style="134" bestFit="1" customWidth="1"/>
    <col min="269" max="512" width="10.85546875" style="134"/>
    <col min="513" max="513" width="4.7109375" style="134" customWidth="1"/>
    <col min="514" max="514" width="33" style="134" customWidth="1"/>
    <col min="515" max="515" width="15.7109375" style="134" customWidth="1"/>
    <col min="516" max="516" width="14.7109375" style="134" customWidth="1"/>
    <col min="517" max="517" width="15.85546875" style="134" customWidth="1"/>
    <col min="518" max="518" width="13.140625" style="134" customWidth="1"/>
    <col min="519" max="519" width="16.85546875" style="134" customWidth="1"/>
    <col min="520" max="520" width="14" style="134" customWidth="1"/>
    <col min="521" max="521" width="18.140625" style="134" customWidth="1"/>
    <col min="522" max="522" width="14.28515625" style="134" customWidth="1"/>
    <col min="523" max="523" width="13.28515625" style="134" bestFit="1" customWidth="1"/>
    <col min="524" max="524" width="12.140625" style="134" bestFit="1" customWidth="1"/>
    <col min="525" max="768" width="10.85546875" style="134"/>
    <col min="769" max="769" width="4.7109375" style="134" customWidth="1"/>
    <col min="770" max="770" width="33" style="134" customWidth="1"/>
    <col min="771" max="771" width="15.7109375" style="134" customWidth="1"/>
    <col min="772" max="772" width="14.7109375" style="134" customWidth="1"/>
    <col min="773" max="773" width="15.85546875" style="134" customWidth="1"/>
    <col min="774" max="774" width="13.140625" style="134" customWidth="1"/>
    <col min="775" max="775" width="16.85546875" style="134" customWidth="1"/>
    <col min="776" max="776" width="14" style="134" customWidth="1"/>
    <col min="777" max="777" width="18.140625" style="134" customWidth="1"/>
    <col min="778" max="778" width="14.28515625" style="134" customWidth="1"/>
    <col min="779" max="779" width="13.28515625" style="134" bestFit="1" customWidth="1"/>
    <col min="780" max="780" width="12.140625" style="134" bestFit="1" customWidth="1"/>
    <col min="781" max="1024" width="10.85546875" style="134"/>
    <col min="1025" max="1025" width="4.7109375" style="134" customWidth="1"/>
    <col min="1026" max="1026" width="33" style="134" customWidth="1"/>
    <col min="1027" max="1027" width="15.7109375" style="134" customWidth="1"/>
    <col min="1028" max="1028" width="14.7109375" style="134" customWidth="1"/>
    <col min="1029" max="1029" width="15.85546875" style="134" customWidth="1"/>
    <col min="1030" max="1030" width="13.140625" style="134" customWidth="1"/>
    <col min="1031" max="1031" width="16.85546875" style="134" customWidth="1"/>
    <col min="1032" max="1032" width="14" style="134" customWidth="1"/>
    <col min="1033" max="1033" width="18.140625" style="134" customWidth="1"/>
    <col min="1034" max="1034" width="14.28515625" style="134" customWidth="1"/>
    <col min="1035" max="1035" width="13.28515625" style="134" bestFit="1" customWidth="1"/>
    <col min="1036" max="1036" width="12.140625" style="134" bestFit="1" customWidth="1"/>
    <col min="1037" max="1280" width="10.85546875" style="134"/>
    <col min="1281" max="1281" width="4.7109375" style="134" customWidth="1"/>
    <col min="1282" max="1282" width="33" style="134" customWidth="1"/>
    <col min="1283" max="1283" width="15.7109375" style="134" customWidth="1"/>
    <col min="1284" max="1284" width="14.7109375" style="134" customWidth="1"/>
    <col min="1285" max="1285" width="15.85546875" style="134" customWidth="1"/>
    <col min="1286" max="1286" width="13.140625" style="134" customWidth="1"/>
    <col min="1287" max="1287" width="16.85546875" style="134" customWidth="1"/>
    <col min="1288" max="1288" width="14" style="134" customWidth="1"/>
    <col min="1289" max="1289" width="18.140625" style="134" customWidth="1"/>
    <col min="1290" max="1290" width="14.28515625" style="134" customWidth="1"/>
    <col min="1291" max="1291" width="13.28515625" style="134" bestFit="1" customWidth="1"/>
    <col min="1292" max="1292" width="12.140625" style="134" bestFit="1" customWidth="1"/>
    <col min="1293" max="1536" width="10.85546875" style="134"/>
    <col min="1537" max="1537" width="4.7109375" style="134" customWidth="1"/>
    <col min="1538" max="1538" width="33" style="134" customWidth="1"/>
    <col min="1539" max="1539" width="15.7109375" style="134" customWidth="1"/>
    <col min="1540" max="1540" width="14.7109375" style="134" customWidth="1"/>
    <col min="1541" max="1541" width="15.85546875" style="134" customWidth="1"/>
    <col min="1542" max="1542" width="13.140625" style="134" customWidth="1"/>
    <col min="1543" max="1543" width="16.85546875" style="134" customWidth="1"/>
    <col min="1544" max="1544" width="14" style="134" customWidth="1"/>
    <col min="1545" max="1545" width="18.140625" style="134" customWidth="1"/>
    <col min="1546" max="1546" width="14.28515625" style="134" customWidth="1"/>
    <col min="1547" max="1547" width="13.28515625" style="134" bestFit="1" customWidth="1"/>
    <col min="1548" max="1548" width="12.140625" style="134" bestFit="1" customWidth="1"/>
    <col min="1549" max="1792" width="10.85546875" style="134"/>
    <col min="1793" max="1793" width="4.7109375" style="134" customWidth="1"/>
    <col min="1794" max="1794" width="33" style="134" customWidth="1"/>
    <col min="1795" max="1795" width="15.7109375" style="134" customWidth="1"/>
    <col min="1796" max="1796" width="14.7109375" style="134" customWidth="1"/>
    <col min="1797" max="1797" width="15.85546875" style="134" customWidth="1"/>
    <col min="1798" max="1798" width="13.140625" style="134" customWidth="1"/>
    <col min="1799" max="1799" width="16.85546875" style="134" customWidth="1"/>
    <col min="1800" max="1800" width="14" style="134" customWidth="1"/>
    <col min="1801" max="1801" width="18.140625" style="134" customWidth="1"/>
    <col min="1802" max="1802" width="14.28515625" style="134" customWidth="1"/>
    <col min="1803" max="1803" width="13.28515625" style="134" bestFit="1" customWidth="1"/>
    <col min="1804" max="1804" width="12.140625" style="134" bestFit="1" customWidth="1"/>
    <col min="1805" max="2048" width="10.85546875" style="134"/>
    <col min="2049" max="2049" width="4.7109375" style="134" customWidth="1"/>
    <col min="2050" max="2050" width="33" style="134" customWidth="1"/>
    <col min="2051" max="2051" width="15.7109375" style="134" customWidth="1"/>
    <col min="2052" max="2052" width="14.7109375" style="134" customWidth="1"/>
    <col min="2053" max="2053" width="15.85546875" style="134" customWidth="1"/>
    <col min="2054" max="2054" width="13.140625" style="134" customWidth="1"/>
    <col min="2055" max="2055" width="16.85546875" style="134" customWidth="1"/>
    <col min="2056" max="2056" width="14" style="134" customWidth="1"/>
    <col min="2057" max="2057" width="18.140625" style="134" customWidth="1"/>
    <col min="2058" max="2058" width="14.28515625" style="134" customWidth="1"/>
    <col min="2059" max="2059" width="13.28515625" style="134" bestFit="1" customWidth="1"/>
    <col min="2060" max="2060" width="12.140625" style="134" bestFit="1" customWidth="1"/>
    <col min="2061" max="2304" width="10.85546875" style="134"/>
    <col min="2305" max="2305" width="4.7109375" style="134" customWidth="1"/>
    <col min="2306" max="2306" width="33" style="134" customWidth="1"/>
    <col min="2307" max="2307" width="15.7109375" style="134" customWidth="1"/>
    <col min="2308" max="2308" width="14.7109375" style="134" customWidth="1"/>
    <col min="2309" max="2309" width="15.85546875" style="134" customWidth="1"/>
    <col min="2310" max="2310" width="13.140625" style="134" customWidth="1"/>
    <col min="2311" max="2311" width="16.85546875" style="134" customWidth="1"/>
    <col min="2312" max="2312" width="14" style="134" customWidth="1"/>
    <col min="2313" max="2313" width="18.140625" style="134" customWidth="1"/>
    <col min="2314" max="2314" width="14.28515625" style="134" customWidth="1"/>
    <col min="2315" max="2315" width="13.28515625" style="134" bestFit="1" customWidth="1"/>
    <col min="2316" max="2316" width="12.140625" style="134" bestFit="1" customWidth="1"/>
    <col min="2317" max="2560" width="10.85546875" style="134"/>
    <col min="2561" max="2561" width="4.7109375" style="134" customWidth="1"/>
    <col min="2562" max="2562" width="33" style="134" customWidth="1"/>
    <col min="2563" max="2563" width="15.7109375" style="134" customWidth="1"/>
    <col min="2564" max="2564" width="14.7109375" style="134" customWidth="1"/>
    <col min="2565" max="2565" width="15.85546875" style="134" customWidth="1"/>
    <col min="2566" max="2566" width="13.140625" style="134" customWidth="1"/>
    <col min="2567" max="2567" width="16.85546875" style="134" customWidth="1"/>
    <col min="2568" max="2568" width="14" style="134" customWidth="1"/>
    <col min="2569" max="2569" width="18.140625" style="134" customWidth="1"/>
    <col min="2570" max="2570" width="14.28515625" style="134" customWidth="1"/>
    <col min="2571" max="2571" width="13.28515625" style="134" bestFit="1" customWidth="1"/>
    <col min="2572" max="2572" width="12.140625" style="134" bestFit="1" customWidth="1"/>
    <col min="2573" max="2816" width="10.85546875" style="134"/>
    <col min="2817" max="2817" width="4.7109375" style="134" customWidth="1"/>
    <col min="2818" max="2818" width="33" style="134" customWidth="1"/>
    <col min="2819" max="2819" width="15.7109375" style="134" customWidth="1"/>
    <col min="2820" max="2820" width="14.7109375" style="134" customWidth="1"/>
    <col min="2821" max="2821" width="15.85546875" style="134" customWidth="1"/>
    <col min="2822" max="2822" width="13.140625" style="134" customWidth="1"/>
    <col min="2823" max="2823" width="16.85546875" style="134" customWidth="1"/>
    <col min="2824" max="2824" width="14" style="134" customWidth="1"/>
    <col min="2825" max="2825" width="18.140625" style="134" customWidth="1"/>
    <col min="2826" max="2826" width="14.28515625" style="134" customWidth="1"/>
    <col min="2827" max="2827" width="13.28515625" style="134" bestFit="1" customWidth="1"/>
    <col min="2828" max="2828" width="12.140625" style="134" bestFit="1" customWidth="1"/>
    <col min="2829" max="3072" width="10.85546875" style="134"/>
    <col min="3073" max="3073" width="4.7109375" style="134" customWidth="1"/>
    <col min="3074" max="3074" width="33" style="134" customWidth="1"/>
    <col min="3075" max="3075" width="15.7109375" style="134" customWidth="1"/>
    <col min="3076" max="3076" width="14.7109375" style="134" customWidth="1"/>
    <col min="3077" max="3077" width="15.85546875" style="134" customWidth="1"/>
    <col min="3078" max="3078" width="13.140625" style="134" customWidth="1"/>
    <col min="3079" max="3079" width="16.85546875" style="134" customWidth="1"/>
    <col min="3080" max="3080" width="14" style="134" customWidth="1"/>
    <col min="3081" max="3081" width="18.140625" style="134" customWidth="1"/>
    <col min="3082" max="3082" width="14.28515625" style="134" customWidth="1"/>
    <col min="3083" max="3083" width="13.28515625" style="134" bestFit="1" customWidth="1"/>
    <col min="3084" max="3084" width="12.140625" style="134" bestFit="1" customWidth="1"/>
    <col min="3085" max="3328" width="10.85546875" style="134"/>
    <col min="3329" max="3329" width="4.7109375" style="134" customWidth="1"/>
    <col min="3330" max="3330" width="33" style="134" customWidth="1"/>
    <col min="3331" max="3331" width="15.7109375" style="134" customWidth="1"/>
    <col min="3332" max="3332" width="14.7109375" style="134" customWidth="1"/>
    <col min="3333" max="3333" width="15.85546875" style="134" customWidth="1"/>
    <col min="3334" max="3334" width="13.140625" style="134" customWidth="1"/>
    <col min="3335" max="3335" width="16.85546875" style="134" customWidth="1"/>
    <col min="3336" max="3336" width="14" style="134" customWidth="1"/>
    <col min="3337" max="3337" width="18.140625" style="134" customWidth="1"/>
    <col min="3338" max="3338" width="14.28515625" style="134" customWidth="1"/>
    <col min="3339" max="3339" width="13.28515625" style="134" bestFit="1" customWidth="1"/>
    <col min="3340" max="3340" width="12.140625" style="134" bestFit="1" customWidth="1"/>
    <col min="3341" max="3584" width="10.85546875" style="134"/>
    <col min="3585" max="3585" width="4.7109375" style="134" customWidth="1"/>
    <col min="3586" max="3586" width="33" style="134" customWidth="1"/>
    <col min="3587" max="3587" width="15.7109375" style="134" customWidth="1"/>
    <col min="3588" max="3588" width="14.7109375" style="134" customWidth="1"/>
    <col min="3589" max="3589" width="15.85546875" style="134" customWidth="1"/>
    <col min="3590" max="3590" width="13.140625" style="134" customWidth="1"/>
    <col min="3591" max="3591" width="16.85546875" style="134" customWidth="1"/>
    <col min="3592" max="3592" width="14" style="134" customWidth="1"/>
    <col min="3593" max="3593" width="18.140625" style="134" customWidth="1"/>
    <col min="3594" max="3594" width="14.28515625" style="134" customWidth="1"/>
    <col min="3595" max="3595" width="13.28515625" style="134" bestFit="1" customWidth="1"/>
    <col min="3596" max="3596" width="12.140625" style="134" bestFit="1" customWidth="1"/>
    <col min="3597" max="3840" width="10.85546875" style="134"/>
    <col min="3841" max="3841" width="4.7109375" style="134" customWidth="1"/>
    <col min="3842" max="3842" width="33" style="134" customWidth="1"/>
    <col min="3843" max="3843" width="15.7109375" style="134" customWidth="1"/>
    <col min="3844" max="3844" width="14.7109375" style="134" customWidth="1"/>
    <col min="3845" max="3845" width="15.85546875" style="134" customWidth="1"/>
    <col min="3846" max="3846" width="13.140625" style="134" customWidth="1"/>
    <col min="3847" max="3847" width="16.85546875" style="134" customWidth="1"/>
    <col min="3848" max="3848" width="14" style="134" customWidth="1"/>
    <col min="3849" max="3849" width="18.140625" style="134" customWidth="1"/>
    <col min="3850" max="3850" width="14.28515625" style="134" customWidth="1"/>
    <col min="3851" max="3851" width="13.28515625" style="134" bestFit="1" customWidth="1"/>
    <col min="3852" max="3852" width="12.140625" style="134" bestFit="1" customWidth="1"/>
    <col min="3853" max="4096" width="10.85546875" style="134"/>
    <col min="4097" max="4097" width="4.7109375" style="134" customWidth="1"/>
    <col min="4098" max="4098" width="33" style="134" customWidth="1"/>
    <col min="4099" max="4099" width="15.7109375" style="134" customWidth="1"/>
    <col min="4100" max="4100" width="14.7109375" style="134" customWidth="1"/>
    <col min="4101" max="4101" width="15.85546875" style="134" customWidth="1"/>
    <col min="4102" max="4102" width="13.140625" style="134" customWidth="1"/>
    <col min="4103" max="4103" width="16.85546875" style="134" customWidth="1"/>
    <col min="4104" max="4104" width="14" style="134" customWidth="1"/>
    <col min="4105" max="4105" width="18.140625" style="134" customWidth="1"/>
    <col min="4106" max="4106" width="14.28515625" style="134" customWidth="1"/>
    <col min="4107" max="4107" width="13.28515625" style="134" bestFit="1" customWidth="1"/>
    <col min="4108" max="4108" width="12.140625" style="134" bestFit="1" customWidth="1"/>
    <col min="4109" max="4352" width="10.85546875" style="134"/>
    <col min="4353" max="4353" width="4.7109375" style="134" customWidth="1"/>
    <col min="4354" max="4354" width="33" style="134" customWidth="1"/>
    <col min="4355" max="4355" width="15.7109375" style="134" customWidth="1"/>
    <col min="4356" max="4356" width="14.7109375" style="134" customWidth="1"/>
    <col min="4357" max="4357" width="15.85546875" style="134" customWidth="1"/>
    <col min="4358" max="4358" width="13.140625" style="134" customWidth="1"/>
    <col min="4359" max="4359" width="16.85546875" style="134" customWidth="1"/>
    <col min="4360" max="4360" width="14" style="134" customWidth="1"/>
    <col min="4361" max="4361" width="18.140625" style="134" customWidth="1"/>
    <col min="4362" max="4362" width="14.28515625" style="134" customWidth="1"/>
    <col min="4363" max="4363" width="13.28515625" style="134" bestFit="1" customWidth="1"/>
    <col min="4364" max="4364" width="12.140625" style="134" bestFit="1" customWidth="1"/>
    <col min="4365" max="4608" width="10.85546875" style="134"/>
    <col min="4609" max="4609" width="4.7109375" style="134" customWidth="1"/>
    <col min="4610" max="4610" width="33" style="134" customWidth="1"/>
    <col min="4611" max="4611" width="15.7109375" style="134" customWidth="1"/>
    <col min="4612" max="4612" width="14.7109375" style="134" customWidth="1"/>
    <col min="4613" max="4613" width="15.85546875" style="134" customWidth="1"/>
    <col min="4614" max="4614" width="13.140625" style="134" customWidth="1"/>
    <col min="4615" max="4615" width="16.85546875" style="134" customWidth="1"/>
    <col min="4616" max="4616" width="14" style="134" customWidth="1"/>
    <col min="4617" max="4617" width="18.140625" style="134" customWidth="1"/>
    <col min="4618" max="4618" width="14.28515625" style="134" customWidth="1"/>
    <col min="4619" max="4619" width="13.28515625" style="134" bestFit="1" customWidth="1"/>
    <col min="4620" max="4620" width="12.140625" style="134" bestFit="1" customWidth="1"/>
    <col min="4621" max="4864" width="10.85546875" style="134"/>
    <col min="4865" max="4865" width="4.7109375" style="134" customWidth="1"/>
    <col min="4866" max="4866" width="33" style="134" customWidth="1"/>
    <col min="4867" max="4867" width="15.7109375" style="134" customWidth="1"/>
    <col min="4868" max="4868" width="14.7109375" style="134" customWidth="1"/>
    <col min="4869" max="4869" width="15.85546875" style="134" customWidth="1"/>
    <col min="4870" max="4870" width="13.140625" style="134" customWidth="1"/>
    <col min="4871" max="4871" width="16.85546875" style="134" customWidth="1"/>
    <col min="4872" max="4872" width="14" style="134" customWidth="1"/>
    <col min="4873" max="4873" width="18.140625" style="134" customWidth="1"/>
    <col min="4874" max="4874" width="14.28515625" style="134" customWidth="1"/>
    <col min="4875" max="4875" width="13.28515625" style="134" bestFit="1" customWidth="1"/>
    <col min="4876" max="4876" width="12.140625" style="134" bestFit="1" customWidth="1"/>
    <col min="4877" max="5120" width="10.85546875" style="134"/>
    <col min="5121" max="5121" width="4.7109375" style="134" customWidth="1"/>
    <col min="5122" max="5122" width="33" style="134" customWidth="1"/>
    <col min="5123" max="5123" width="15.7109375" style="134" customWidth="1"/>
    <col min="5124" max="5124" width="14.7109375" style="134" customWidth="1"/>
    <col min="5125" max="5125" width="15.85546875" style="134" customWidth="1"/>
    <col min="5126" max="5126" width="13.140625" style="134" customWidth="1"/>
    <col min="5127" max="5127" width="16.85546875" style="134" customWidth="1"/>
    <col min="5128" max="5128" width="14" style="134" customWidth="1"/>
    <col min="5129" max="5129" width="18.140625" style="134" customWidth="1"/>
    <col min="5130" max="5130" width="14.28515625" style="134" customWidth="1"/>
    <col min="5131" max="5131" width="13.28515625" style="134" bestFit="1" customWidth="1"/>
    <col min="5132" max="5132" width="12.140625" style="134" bestFit="1" customWidth="1"/>
    <col min="5133" max="5376" width="10.85546875" style="134"/>
    <col min="5377" max="5377" width="4.7109375" style="134" customWidth="1"/>
    <col min="5378" max="5378" width="33" style="134" customWidth="1"/>
    <col min="5379" max="5379" width="15.7109375" style="134" customWidth="1"/>
    <col min="5380" max="5380" width="14.7109375" style="134" customWidth="1"/>
    <col min="5381" max="5381" width="15.85546875" style="134" customWidth="1"/>
    <col min="5382" max="5382" width="13.140625" style="134" customWidth="1"/>
    <col min="5383" max="5383" width="16.85546875" style="134" customWidth="1"/>
    <col min="5384" max="5384" width="14" style="134" customWidth="1"/>
    <col min="5385" max="5385" width="18.140625" style="134" customWidth="1"/>
    <col min="5386" max="5386" width="14.28515625" style="134" customWidth="1"/>
    <col min="5387" max="5387" width="13.28515625" style="134" bestFit="1" customWidth="1"/>
    <col min="5388" max="5388" width="12.140625" style="134" bestFit="1" customWidth="1"/>
    <col min="5389" max="5632" width="10.85546875" style="134"/>
    <col min="5633" max="5633" width="4.7109375" style="134" customWidth="1"/>
    <col min="5634" max="5634" width="33" style="134" customWidth="1"/>
    <col min="5635" max="5635" width="15.7109375" style="134" customWidth="1"/>
    <col min="5636" max="5636" width="14.7109375" style="134" customWidth="1"/>
    <col min="5637" max="5637" width="15.85546875" style="134" customWidth="1"/>
    <col min="5638" max="5638" width="13.140625" style="134" customWidth="1"/>
    <col min="5639" max="5639" width="16.85546875" style="134" customWidth="1"/>
    <col min="5640" max="5640" width="14" style="134" customWidth="1"/>
    <col min="5641" max="5641" width="18.140625" style="134" customWidth="1"/>
    <col min="5642" max="5642" width="14.28515625" style="134" customWidth="1"/>
    <col min="5643" max="5643" width="13.28515625" style="134" bestFit="1" customWidth="1"/>
    <col min="5644" max="5644" width="12.140625" style="134" bestFit="1" customWidth="1"/>
    <col min="5645" max="5888" width="10.85546875" style="134"/>
    <col min="5889" max="5889" width="4.7109375" style="134" customWidth="1"/>
    <col min="5890" max="5890" width="33" style="134" customWidth="1"/>
    <col min="5891" max="5891" width="15.7109375" style="134" customWidth="1"/>
    <col min="5892" max="5892" width="14.7109375" style="134" customWidth="1"/>
    <col min="5893" max="5893" width="15.85546875" style="134" customWidth="1"/>
    <col min="5894" max="5894" width="13.140625" style="134" customWidth="1"/>
    <col min="5895" max="5895" width="16.85546875" style="134" customWidth="1"/>
    <col min="5896" max="5896" width="14" style="134" customWidth="1"/>
    <col min="5897" max="5897" width="18.140625" style="134" customWidth="1"/>
    <col min="5898" max="5898" width="14.28515625" style="134" customWidth="1"/>
    <col min="5899" max="5899" width="13.28515625" style="134" bestFit="1" customWidth="1"/>
    <col min="5900" max="5900" width="12.140625" style="134" bestFit="1" customWidth="1"/>
    <col min="5901" max="6144" width="10.85546875" style="134"/>
    <col min="6145" max="6145" width="4.7109375" style="134" customWidth="1"/>
    <col min="6146" max="6146" width="33" style="134" customWidth="1"/>
    <col min="6147" max="6147" width="15.7109375" style="134" customWidth="1"/>
    <col min="6148" max="6148" width="14.7109375" style="134" customWidth="1"/>
    <col min="6149" max="6149" width="15.85546875" style="134" customWidth="1"/>
    <col min="6150" max="6150" width="13.140625" style="134" customWidth="1"/>
    <col min="6151" max="6151" width="16.85546875" style="134" customWidth="1"/>
    <col min="6152" max="6152" width="14" style="134" customWidth="1"/>
    <col min="6153" max="6153" width="18.140625" style="134" customWidth="1"/>
    <col min="6154" max="6154" width="14.28515625" style="134" customWidth="1"/>
    <col min="6155" max="6155" width="13.28515625" style="134" bestFit="1" customWidth="1"/>
    <col min="6156" max="6156" width="12.140625" style="134" bestFit="1" customWidth="1"/>
    <col min="6157" max="6400" width="10.85546875" style="134"/>
    <col min="6401" max="6401" width="4.7109375" style="134" customWidth="1"/>
    <col min="6402" max="6402" width="33" style="134" customWidth="1"/>
    <col min="6403" max="6403" width="15.7109375" style="134" customWidth="1"/>
    <col min="6404" max="6404" width="14.7109375" style="134" customWidth="1"/>
    <col min="6405" max="6405" width="15.85546875" style="134" customWidth="1"/>
    <col min="6406" max="6406" width="13.140625" style="134" customWidth="1"/>
    <col min="6407" max="6407" width="16.85546875" style="134" customWidth="1"/>
    <col min="6408" max="6408" width="14" style="134" customWidth="1"/>
    <col min="6409" max="6409" width="18.140625" style="134" customWidth="1"/>
    <col min="6410" max="6410" width="14.28515625" style="134" customWidth="1"/>
    <col min="6411" max="6411" width="13.28515625" style="134" bestFit="1" customWidth="1"/>
    <col min="6412" max="6412" width="12.140625" style="134" bestFit="1" customWidth="1"/>
    <col min="6413" max="6656" width="10.85546875" style="134"/>
    <col min="6657" max="6657" width="4.7109375" style="134" customWidth="1"/>
    <col min="6658" max="6658" width="33" style="134" customWidth="1"/>
    <col min="6659" max="6659" width="15.7109375" style="134" customWidth="1"/>
    <col min="6660" max="6660" width="14.7109375" style="134" customWidth="1"/>
    <col min="6661" max="6661" width="15.85546875" style="134" customWidth="1"/>
    <col min="6662" max="6662" width="13.140625" style="134" customWidth="1"/>
    <col min="6663" max="6663" width="16.85546875" style="134" customWidth="1"/>
    <col min="6664" max="6664" width="14" style="134" customWidth="1"/>
    <col min="6665" max="6665" width="18.140625" style="134" customWidth="1"/>
    <col min="6666" max="6666" width="14.28515625" style="134" customWidth="1"/>
    <col min="6667" max="6667" width="13.28515625" style="134" bestFit="1" customWidth="1"/>
    <col min="6668" max="6668" width="12.140625" style="134" bestFit="1" customWidth="1"/>
    <col min="6669" max="6912" width="10.85546875" style="134"/>
    <col min="6913" max="6913" width="4.7109375" style="134" customWidth="1"/>
    <col min="6914" max="6914" width="33" style="134" customWidth="1"/>
    <col min="6915" max="6915" width="15.7109375" style="134" customWidth="1"/>
    <col min="6916" max="6916" width="14.7109375" style="134" customWidth="1"/>
    <col min="6917" max="6917" width="15.85546875" style="134" customWidth="1"/>
    <col min="6918" max="6918" width="13.140625" style="134" customWidth="1"/>
    <col min="6919" max="6919" width="16.85546875" style="134" customWidth="1"/>
    <col min="6920" max="6920" width="14" style="134" customWidth="1"/>
    <col min="6921" max="6921" width="18.140625" style="134" customWidth="1"/>
    <col min="6922" max="6922" width="14.28515625" style="134" customWidth="1"/>
    <col min="6923" max="6923" width="13.28515625" style="134" bestFit="1" customWidth="1"/>
    <col min="6924" max="6924" width="12.140625" style="134" bestFit="1" customWidth="1"/>
    <col min="6925" max="7168" width="10.85546875" style="134"/>
    <col min="7169" max="7169" width="4.7109375" style="134" customWidth="1"/>
    <col min="7170" max="7170" width="33" style="134" customWidth="1"/>
    <col min="7171" max="7171" width="15.7109375" style="134" customWidth="1"/>
    <col min="7172" max="7172" width="14.7109375" style="134" customWidth="1"/>
    <col min="7173" max="7173" width="15.85546875" style="134" customWidth="1"/>
    <col min="7174" max="7174" width="13.140625" style="134" customWidth="1"/>
    <col min="7175" max="7175" width="16.85546875" style="134" customWidth="1"/>
    <col min="7176" max="7176" width="14" style="134" customWidth="1"/>
    <col min="7177" max="7177" width="18.140625" style="134" customWidth="1"/>
    <col min="7178" max="7178" width="14.28515625" style="134" customWidth="1"/>
    <col min="7179" max="7179" width="13.28515625" style="134" bestFit="1" customWidth="1"/>
    <col min="7180" max="7180" width="12.140625" style="134" bestFit="1" customWidth="1"/>
    <col min="7181" max="7424" width="10.85546875" style="134"/>
    <col min="7425" max="7425" width="4.7109375" style="134" customWidth="1"/>
    <col min="7426" max="7426" width="33" style="134" customWidth="1"/>
    <col min="7427" max="7427" width="15.7109375" style="134" customWidth="1"/>
    <col min="7428" max="7428" width="14.7109375" style="134" customWidth="1"/>
    <col min="7429" max="7429" width="15.85546875" style="134" customWidth="1"/>
    <col min="7430" max="7430" width="13.140625" style="134" customWidth="1"/>
    <col min="7431" max="7431" width="16.85546875" style="134" customWidth="1"/>
    <col min="7432" max="7432" width="14" style="134" customWidth="1"/>
    <col min="7433" max="7433" width="18.140625" style="134" customWidth="1"/>
    <col min="7434" max="7434" width="14.28515625" style="134" customWidth="1"/>
    <col min="7435" max="7435" width="13.28515625" style="134" bestFit="1" customWidth="1"/>
    <col min="7436" max="7436" width="12.140625" style="134" bestFit="1" customWidth="1"/>
    <col min="7437" max="7680" width="10.85546875" style="134"/>
    <col min="7681" max="7681" width="4.7109375" style="134" customWidth="1"/>
    <col min="7682" max="7682" width="33" style="134" customWidth="1"/>
    <col min="7683" max="7683" width="15.7109375" style="134" customWidth="1"/>
    <col min="7684" max="7684" width="14.7109375" style="134" customWidth="1"/>
    <col min="7685" max="7685" width="15.85546875" style="134" customWidth="1"/>
    <col min="7686" max="7686" width="13.140625" style="134" customWidth="1"/>
    <col min="7687" max="7687" width="16.85546875" style="134" customWidth="1"/>
    <col min="7688" max="7688" width="14" style="134" customWidth="1"/>
    <col min="7689" max="7689" width="18.140625" style="134" customWidth="1"/>
    <col min="7690" max="7690" width="14.28515625" style="134" customWidth="1"/>
    <col min="7691" max="7691" width="13.28515625" style="134" bestFit="1" customWidth="1"/>
    <col min="7692" max="7692" width="12.140625" style="134" bestFit="1" customWidth="1"/>
    <col min="7693" max="7936" width="10.85546875" style="134"/>
    <col min="7937" max="7937" width="4.7109375" style="134" customWidth="1"/>
    <col min="7938" max="7938" width="33" style="134" customWidth="1"/>
    <col min="7939" max="7939" width="15.7109375" style="134" customWidth="1"/>
    <col min="7940" max="7940" width="14.7109375" style="134" customWidth="1"/>
    <col min="7941" max="7941" width="15.85546875" style="134" customWidth="1"/>
    <col min="7942" max="7942" width="13.140625" style="134" customWidth="1"/>
    <col min="7943" max="7943" width="16.85546875" style="134" customWidth="1"/>
    <col min="7944" max="7944" width="14" style="134" customWidth="1"/>
    <col min="7945" max="7945" width="18.140625" style="134" customWidth="1"/>
    <col min="7946" max="7946" width="14.28515625" style="134" customWidth="1"/>
    <col min="7947" max="7947" width="13.28515625" style="134" bestFit="1" customWidth="1"/>
    <col min="7948" max="7948" width="12.140625" style="134" bestFit="1" customWidth="1"/>
    <col min="7949" max="8192" width="10.85546875" style="134"/>
    <col min="8193" max="8193" width="4.7109375" style="134" customWidth="1"/>
    <col min="8194" max="8194" width="33" style="134" customWidth="1"/>
    <col min="8195" max="8195" width="15.7109375" style="134" customWidth="1"/>
    <col min="8196" max="8196" width="14.7109375" style="134" customWidth="1"/>
    <col min="8197" max="8197" width="15.85546875" style="134" customWidth="1"/>
    <col min="8198" max="8198" width="13.140625" style="134" customWidth="1"/>
    <col min="8199" max="8199" width="16.85546875" style="134" customWidth="1"/>
    <col min="8200" max="8200" width="14" style="134" customWidth="1"/>
    <col min="8201" max="8201" width="18.140625" style="134" customWidth="1"/>
    <col min="8202" max="8202" width="14.28515625" style="134" customWidth="1"/>
    <col min="8203" max="8203" width="13.28515625" style="134" bestFit="1" customWidth="1"/>
    <col min="8204" max="8204" width="12.140625" style="134" bestFit="1" customWidth="1"/>
    <col min="8205" max="8448" width="10.85546875" style="134"/>
    <col min="8449" max="8449" width="4.7109375" style="134" customWidth="1"/>
    <col min="8450" max="8450" width="33" style="134" customWidth="1"/>
    <col min="8451" max="8451" width="15.7109375" style="134" customWidth="1"/>
    <col min="8452" max="8452" width="14.7109375" style="134" customWidth="1"/>
    <col min="8453" max="8453" width="15.85546875" style="134" customWidth="1"/>
    <col min="8454" max="8454" width="13.140625" style="134" customWidth="1"/>
    <col min="8455" max="8455" width="16.85546875" style="134" customWidth="1"/>
    <col min="8456" max="8456" width="14" style="134" customWidth="1"/>
    <col min="8457" max="8457" width="18.140625" style="134" customWidth="1"/>
    <col min="8458" max="8458" width="14.28515625" style="134" customWidth="1"/>
    <col min="8459" max="8459" width="13.28515625" style="134" bestFit="1" customWidth="1"/>
    <col min="8460" max="8460" width="12.140625" style="134" bestFit="1" customWidth="1"/>
    <col min="8461" max="8704" width="10.85546875" style="134"/>
    <col min="8705" max="8705" width="4.7109375" style="134" customWidth="1"/>
    <col min="8706" max="8706" width="33" style="134" customWidth="1"/>
    <col min="8707" max="8707" width="15.7109375" style="134" customWidth="1"/>
    <col min="8708" max="8708" width="14.7109375" style="134" customWidth="1"/>
    <col min="8709" max="8709" width="15.85546875" style="134" customWidth="1"/>
    <col min="8710" max="8710" width="13.140625" style="134" customWidth="1"/>
    <col min="8711" max="8711" width="16.85546875" style="134" customWidth="1"/>
    <col min="8712" max="8712" width="14" style="134" customWidth="1"/>
    <col min="8713" max="8713" width="18.140625" style="134" customWidth="1"/>
    <col min="8714" max="8714" width="14.28515625" style="134" customWidth="1"/>
    <col min="8715" max="8715" width="13.28515625" style="134" bestFit="1" customWidth="1"/>
    <col min="8716" max="8716" width="12.140625" style="134" bestFit="1" customWidth="1"/>
    <col min="8717" max="8960" width="10.85546875" style="134"/>
    <col min="8961" max="8961" width="4.7109375" style="134" customWidth="1"/>
    <col min="8962" max="8962" width="33" style="134" customWidth="1"/>
    <col min="8963" max="8963" width="15.7109375" style="134" customWidth="1"/>
    <col min="8964" max="8964" width="14.7109375" style="134" customWidth="1"/>
    <col min="8965" max="8965" width="15.85546875" style="134" customWidth="1"/>
    <col min="8966" max="8966" width="13.140625" style="134" customWidth="1"/>
    <col min="8967" max="8967" width="16.85546875" style="134" customWidth="1"/>
    <col min="8968" max="8968" width="14" style="134" customWidth="1"/>
    <col min="8969" max="8969" width="18.140625" style="134" customWidth="1"/>
    <col min="8970" max="8970" width="14.28515625" style="134" customWidth="1"/>
    <col min="8971" max="8971" width="13.28515625" style="134" bestFit="1" customWidth="1"/>
    <col min="8972" max="8972" width="12.140625" style="134" bestFit="1" customWidth="1"/>
    <col min="8973" max="9216" width="10.85546875" style="134"/>
    <col min="9217" max="9217" width="4.7109375" style="134" customWidth="1"/>
    <col min="9218" max="9218" width="33" style="134" customWidth="1"/>
    <col min="9219" max="9219" width="15.7109375" style="134" customWidth="1"/>
    <col min="9220" max="9220" width="14.7109375" style="134" customWidth="1"/>
    <col min="9221" max="9221" width="15.85546875" style="134" customWidth="1"/>
    <col min="9222" max="9222" width="13.140625" style="134" customWidth="1"/>
    <col min="9223" max="9223" width="16.85546875" style="134" customWidth="1"/>
    <col min="9224" max="9224" width="14" style="134" customWidth="1"/>
    <col min="9225" max="9225" width="18.140625" style="134" customWidth="1"/>
    <col min="9226" max="9226" width="14.28515625" style="134" customWidth="1"/>
    <col min="9227" max="9227" width="13.28515625" style="134" bestFit="1" customWidth="1"/>
    <col min="9228" max="9228" width="12.140625" style="134" bestFit="1" customWidth="1"/>
    <col min="9229" max="9472" width="10.85546875" style="134"/>
    <col min="9473" max="9473" width="4.7109375" style="134" customWidth="1"/>
    <col min="9474" max="9474" width="33" style="134" customWidth="1"/>
    <col min="9475" max="9475" width="15.7109375" style="134" customWidth="1"/>
    <col min="9476" max="9476" width="14.7109375" style="134" customWidth="1"/>
    <col min="9477" max="9477" width="15.85546875" style="134" customWidth="1"/>
    <col min="9478" max="9478" width="13.140625" style="134" customWidth="1"/>
    <col min="9479" max="9479" width="16.85546875" style="134" customWidth="1"/>
    <col min="9480" max="9480" width="14" style="134" customWidth="1"/>
    <col min="9481" max="9481" width="18.140625" style="134" customWidth="1"/>
    <col min="9482" max="9482" width="14.28515625" style="134" customWidth="1"/>
    <col min="9483" max="9483" width="13.28515625" style="134" bestFit="1" customWidth="1"/>
    <col min="9484" max="9484" width="12.140625" style="134" bestFit="1" customWidth="1"/>
    <col min="9485" max="9728" width="10.85546875" style="134"/>
    <col min="9729" max="9729" width="4.7109375" style="134" customWidth="1"/>
    <col min="9730" max="9730" width="33" style="134" customWidth="1"/>
    <col min="9731" max="9731" width="15.7109375" style="134" customWidth="1"/>
    <col min="9732" max="9732" width="14.7109375" style="134" customWidth="1"/>
    <col min="9733" max="9733" width="15.85546875" style="134" customWidth="1"/>
    <col min="9734" max="9734" width="13.140625" style="134" customWidth="1"/>
    <col min="9735" max="9735" width="16.85546875" style="134" customWidth="1"/>
    <col min="9736" max="9736" width="14" style="134" customWidth="1"/>
    <col min="9737" max="9737" width="18.140625" style="134" customWidth="1"/>
    <col min="9738" max="9738" width="14.28515625" style="134" customWidth="1"/>
    <col min="9739" max="9739" width="13.28515625" style="134" bestFit="1" customWidth="1"/>
    <col min="9740" max="9740" width="12.140625" style="134" bestFit="1" customWidth="1"/>
    <col min="9741" max="9984" width="10.85546875" style="134"/>
    <col min="9985" max="9985" width="4.7109375" style="134" customWidth="1"/>
    <col min="9986" max="9986" width="33" style="134" customWidth="1"/>
    <col min="9987" max="9987" width="15.7109375" style="134" customWidth="1"/>
    <col min="9988" max="9988" width="14.7109375" style="134" customWidth="1"/>
    <col min="9989" max="9989" width="15.85546875" style="134" customWidth="1"/>
    <col min="9990" max="9990" width="13.140625" style="134" customWidth="1"/>
    <col min="9991" max="9991" width="16.85546875" style="134" customWidth="1"/>
    <col min="9992" max="9992" width="14" style="134" customWidth="1"/>
    <col min="9993" max="9993" width="18.140625" style="134" customWidth="1"/>
    <col min="9994" max="9994" width="14.28515625" style="134" customWidth="1"/>
    <col min="9995" max="9995" width="13.28515625" style="134" bestFit="1" customWidth="1"/>
    <col min="9996" max="9996" width="12.140625" style="134" bestFit="1" customWidth="1"/>
    <col min="9997" max="10240" width="10.85546875" style="134"/>
    <col min="10241" max="10241" width="4.7109375" style="134" customWidth="1"/>
    <col min="10242" max="10242" width="33" style="134" customWidth="1"/>
    <col min="10243" max="10243" width="15.7109375" style="134" customWidth="1"/>
    <col min="10244" max="10244" width="14.7109375" style="134" customWidth="1"/>
    <col min="10245" max="10245" width="15.85546875" style="134" customWidth="1"/>
    <col min="10246" max="10246" width="13.140625" style="134" customWidth="1"/>
    <col min="10247" max="10247" width="16.85546875" style="134" customWidth="1"/>
    <col min="10248" max="10248" width="14" style="134" customWidth="1"/>
    <col min="10249" max="10249" width="18.140625" style="134" customWidth="1"/>
    <col min="10250" max="10250" width="14.28515625" style="134" customWidth="1"/>
    <col min="10251" max="10251" width="13.28515625" style="134" bestFit="1" customWidth="1"/>
    <col min="10252" max="10252" width="12.140625" style="134" bestFit="1" customWidth="1"/>
    <col min="10253" max="10496" width="10.85546875" style="134"/>
    <col min="10497" max="10497" width="4.7109375" style="134" customWidth="1"/>
    <col min="10498" max="10498" width="33" style="134" customWidth="1"/>
    <col min="10499" max="10499" width="15.7109375" style="134" customWidth="1"/>
    <col min="10500" max="10500" width="14.7109375" style="134" customWidth="1"/>
    <col min="10501" max="10501" width="15.85546875" style="134" customWidth="1"/>
    <col min="10502" max="10502" width="13.140625" style="134" customWidth="1"/>
    <col min="10503" max="10503" width="16.85546875" style="134" customWidth="1"/>
    <col min="10504" max="10504" width="14" style="134" customWidth="1"/>
    <col min="10505" max="10505" width="18.140625" style="134" customWidth="1"/>
    <col min="10506" max="10506" width="14.28515625" style="134" customWidth="1"/>
    <col min="10507" max="10507" width="13.28515625" style="134" bestFit="1" customWidth="1"/>
    <col min="10508" max="10508" width="12.140625" style="134" bestFit="1" customWidth="1"/>
    <col min="10509" max="10752" width="10.85546875" style="134"/>
    <col min="10753" max="10753" width="4.7109375" style="134" customWidth="1"/>
    <col min="10754" max="10754" width="33" style="134" customWidth="1"/>
    <col min="10755" max="10755" width="15.7109375" style="134" customWidth="1"/>
    <col min="10756" max="10756" width="14.7109375" style="134" customWidth="1"/>
    <col min="10757" max="10757" width="15.85546875" style="134" customWidth="1"/>
    <col min="10758" max="10758" width="13.140625" style="134" customWidth="1"/>
    <col min="10759" max="10759" width="16.85546875" style="134" customWidth="1"/>
    <col min="10760" max="10760" width="14" style="134" customWidth="1"/>
    <col min="10761" max="10761" width="18.140625" style="134" customWidth="1"/>
    <col min="10762" max="10762" width="14.28515625" style="134" customWidth="1"/>
    <col min="10763" max="10763" width="13.28515625" style="134" bestFit="1" customWidth="1"/>
    <col min="10764" max="10764" width="12.140625" style="134" bestFit="1" customWidth="1"/>
    <col min="10765" max="11008" width="10.85546875" style="134"/>
    <col min="11009" max="11009" width="4.7109375" style="134" customWidth="1"/>
    <col min="11010" max="11010" width="33" style="134" customWidth="1"/>
    <col min="11011" max="11011" width="15.7109375" style="134" customWidth="1"/>
    <col min="11012" max="11012" width="14.7109375" style="134" customWidth="1"/>
    <col min="11013" max="11013" width="15.85546875" style="134" customWidth="1"/>
    <col min="11014" max="11014" width="13.140625" style="134" customWidth="1"/>
    <col min="11015" max="11015" width="16.85546875" style="134" customWidth="1"/>
    <col min="11016" max="11016" width="14" style="134" customWidth="1"/>
    <col min="11017" max="11017" width="18.140625" style="134" customWidth="1"/>
    <col min="11018" max="11018" width="14.28515625" style="134" customWidth="1"/>
    <col min="11019" max="11019" width="13.28515625" style="134" bestFit="1" customWidth="1"/>
    <col min="11020" max="11020" width="12.140625" style="134" bestFit="1" customWidth="1"/>
    <col min="11021" max="11264" width="10.85546875" style="134"/>
    <col min="11265" max="11265" width="4.7109375" style="134" customWidth="1"/>
    <col min="11266" max="11266" width="33" style="134" customWidth="1"/>
    <col min="11267" max="11267" width="15.7109375" style="134" customWidth="1"/>
    <col min="11268" max="11268" width="14.7109375" style="134" customWidth="1"/>
    <col min="11269" max="11269" width="15.85546875" style="134" customWidth="1"/>
    <col min="11270" max="11270" width="13.140625" style="134" customWidth="1"/>
    <col min="11271" max="11271" width="16.85546875" style="134" customWidth="1"/>
    <col min="11272" max="11272" width="14" style="134" customWidth="1"/>
    <col min="11273" max="11273" width="18.140625" style="134" customWidth="1"/>
    <col min="11274" max="11274" width="14.28515625" style="134" customWidth="1"/>
    <col min="11275" max="11275" width="13.28515625" style="134" bestFit="1" customWidth="1"/>
    <col min="11276" max="11276" width="12.140625" style="134" bestFit="1" customWidth="1"/>
    <col min="11277" max="11520" width="10.85546875" style="134"/>
    <col min="11521" max="11521" width="4.7109375" style="134" customWidth="1"/>
    <col min="11522" max="11522" width="33" style="134" customWidth="1"/>
    <col min="11523" max="11523" width="15.7109375" style="134" customWidth="1"/>
    <col min="11524" max="11524" width="14.7109375" style="134" customWidth="1"/>
    <col min="11525" max="11525" width="15.85546875" style="134" customWidth="1"/>
    <col min="11526" max="11526" width="13.140625" style="134" customWidth="1"/>
    <col min="11527" max="11527" width="16.85546875" style="134" customWidth="1"/>
    <col min="11528" max="11528" width="14" style="134" customWidth="1"/>
    <col min="11529" max="11529" width="18.140625" style="134" customWidth="1"/>
    <col min="11530" max="11530" width="14.28515625" style="134" customWidth="1"/>
    <col min="11531" max="11531" width="13.28515625" style="134" bestFit="1" customWidth="1"/>
    <col min="11532" max="11532" width="12.140625" style="134" bestFit="1" customWidth="1"/>
    <col min="11533" max="11776" width="10.85546875" style="134"/>
    <col min="11777" max="11777" width="4.7109375" style="134" customWidth="1"/>
    <col min="11778" max="11778" width="33" style="134" customWidth="1"/>
    <col min="11779" max="11779" width="15.7109375" style="134" customWidth="1"/>
    <col min="11780" max="11780" width="14.7109375" style="134" customWidth="1"/>
    <col min="11781" max="11781" width="15.85546875" style="134" customWidth="1"/>
    <col min="11782" max="11782" width="13.140625" style="134" customWidth="1"/>
    <col min="11783" max="11783" width="16.85546875" style="134" customWidth="1"/>
    <col min="11784" max="11784" width="14" style="134" customWidth="1"/>
    <col min="11785" max="11785" width="18.140625" style="134" customWidth="1"/>
    <col min="11786" max="11786" width="14.28515625" style="134" customWidth="1"/>
    <col min="11787" max="11787" width="13.28515625" style="134" bestFit="1" customWidth="1"/>
    <col min="11788" max="11788" width="12.140625" style="134" bestFit="1" customWidth="1"/>
    <col min="11789" max="12032" width="10.85546875" style="134"/>
    <col min="12033" max="12033" width="4.7109375" style="134" customWidth="1"/>
    <col min="12034" max="12034" width="33" style="134" customWidth="1"/>
    <col min="12035" max="12035" width="15.7109375" style="134" customWidth="1"/>
    <col min="12036" max="12036" width="14.7109375" style="134" customWidth="1"/>
    <col min="12037" max="12037" width="15.85546875" style="134" customWidth="1"/>
    <col min="12038" max="12038" width="13.140625" style="134" customWidth="1"/>
    <col min="12039" max="12039" width="16.85546875" style="134" customWidth="1"/>
    <col min="12040" max="12040" width="14" style="134" customWidth="1"/>
    <col min="12041" max="12041" width="18.140625" style="134" customWidth="1"/>
    <col min="12042" max="12042" width="14.28515625" style="134" customWidth="1"/>
    <col min="12043" max="12043" width="13.28515625" style="134" bestFit="1" customWidth="1"/>
    <col min="12044" max="12044" width="12.140625" style="134" bestFit="1" customWidth="1"/>
    <col min="12045" max="12288" width="10.85546875" style="134"/>
    <col min="12289" max="12289" width="4.7109375" style="134" customWidth="1"/>
    <col min="12290" max="12290" width="33" style="134" customWidth="1"/>
    <col min="12291" max="12291" width="15.7109375" style="134" customWidth="1"/>
    <col min="12292" max="12292" width="14.7109375" style="134" customWidth="1"/>
    <col min="12293" max="12293" width="15.85546875" style="134" customWidth="1"/>
    <col min="12294" max="12294" width="13.140625" style="134" customWidth="1"/>
    <col min="12295" max="12295" width="16.85546875" style="134" customWidth="1"/>
    <col min="12296" max="12296" width="14" style="134" customWidth="1"/>
    <col min="12297" max="12297" width="18.140625" style="134" customWidth="1"/>
    <col min="12298" max="12298" width="14.28515625" style="134" customWidth="1"/>
    <col min="12299" max="12299" width="13.28515625" style="134" bestFit="1" customWidth="1"/>
    <col min="12300" max="12300" width="12.140625" style="134" bestFit="1" customWidth="1"/>
    <col min="12301" max="12544" width="10.85546875" style="134"/>
    <col min="12545" max="12545" width="4.7109375" style="134" customWidth="1"/>
    <col min="12546" max="12546" width="33" style="134" customWidth="1"/>
    <col min="12547" max="12547" width="15.7109375" style="134" customWidth="1"/>
    <col min="12548" max="12548" width="14.7109375" style="134" customWidth="1"/>
    <col min="12549" max="12549" width="15.85546875" style="134" customWidth="1"/>
    <col min="12550" max="12550" width="13.140625" style="134" customWidth="1"/>
    <col min="12551" max="12551" width="16.85546875" style="134" customWidth="1"/>
    <col min="12552" max="12552" width="14" style="134" customWidth="1"/>
    <col min="12553" max="12553" width="18.140625" style="134" customWidth="1"/>
    <col min="12554" max="12554" width="14.28515625" style="134" customWidth="1"/>
    <col min="12555" max="12555" width="13.28515625" style="134" bestFit="1" customWidth="1"/>
    <col min="12556" max="12556" width="12.140625" style="134" bestFit="1" customWidth="1"/>
    <col min="12557" max="12800" width="10.85546875" style="134"/>
    <col min="12801" max="12801" width="4.7109375" style="134" customWidth="1"/>
    <col min="12802" max="12802" width="33" style="134" customWidth="1"/>
    <col min="12803" max="12803" width="15.7109375" style="134" customWidth="1"/>
    <col min="12804" max="12804" width="14.7109375" style="134" customWidth="1"/>
    <col min="12805" max="12805" width="15.85546875" style="134" customWidth="1"/>
    <col min="12806" max="12806" width="13.140625" style="134" customWidth="1"/>
    <col min="12807" max="12807" width="16.85546875" style="134" customWidth="1"/>
    <col min="12808" max="12808" width="14" style="134" customWidth="1"/>
    <col min="12809" max="12809" width="18.140625" style="134" customWidth="1"/>
    <col min="12810" max="12810" width="14.28515625" style="134" customWidth="1"/>
    <col min="12811" max="12811" width="13.28515625" style="134" bestFit="1" customWidth="1"/>
    <col min="12812" max="12812" width="12.140625" style="134" bestFit="1" customWidth="1"/>
    <col min="12813" max="13056" width="10.85546875" style="134"/>
    <col min="13057" max="13057" width="4.7109375" style="134" customWidth="1"/>
    <col min="13058" max="13058" width="33" style="134" customWidth="1"/>
    <col min="13059" max="13059" width="15.7109375" style="134" customWidth="1"/>
    <col min="13060" max="13060" width="14.7109375" style="134" customWidth="1"/>
    <col min="13061" max="13061" width="15.85546875" style="134" customWidth="1"/>
    <col min="13062" max="13062" width="13.140625" style="134" customWidth="1"/>
    <col min="13063" max="13063" width="16.85546875" style="134" customWidth="1"/>
    <col min="13064" max="13064" width="14" style="134" customWidth="1"/>
    <col min="13065" max="13065" width="18.140625" style="134" customWidth="1"/>
    <col min="13066" max="13066" width="14.28515625" style="134" customWidth="1"/>
    <col min="13067" max="13067" width="13.28515625" style="134" bestFit="1" customWidth="1"/>
    <col min="13068" max="13068" width="12.140625" style="134" bestFit="1" customWidth="1"/>
    <col min="13069" max="13312" width="10.85546875" style="134"/>
    <col min="13313" max="13313" width="4.7109375" style="134" customWidth="1"/>
    <col min="13314" max="13314" width="33" style="134" customWidth="1"/>
    <col min="13315" max="13315" width="15.7109375" style="134" customWidth="1"/>
    <col min="13316" max="13316" width="14.7109375" style="134" customWidth="1"/>
    <col min="13317" max="13317" width="15.85546875" style="134" customWidth="1"/>
    <col min="13318" max="13318" width="13.140625" style="134" customWidth="1"/>
    <col min="13319" max="13319" width="16.85546875" style="134" customWidth="1"/>
    <col min="13320" max="13320" width="14" style="134" customWidth="1"/>
    <col min="13321" max="13321" width="18.140625" style="134" customWidth="1"/>
    <col min="13322" max="13322" width="14.28515625" style="134" customWidth="1"/>
    <col min="13323" max="13323" width="13.28515625" style="134" bestFit="1" customWidth="1"/>
    <col min="13324" max="13324" width="12.140625" style="134" bestFit="1" customWidth="1"/>
    <col min="13325" max="13568" width="10.85546875" style="134"/>
    <col min="13569" max="13569" width="4.7109375" style="134" customWidth="1"/>
    <col min="13570" max="13570" width="33" style="134" customWidth="1"/>
    <col min="13571" max="13571" width="15.7109375" style="134" customWidth="1"/>
    <col min="13572" max="13572" width="14.7109375" style="134" customWidth="1"/>
    <col min="13573" max="13573" width="15.85546875" style="134" customWidth="1"/>
    <col min="13574" max="13574" width="13.140625" style="134" customWidth="1"/>
    <col min="13575" max="13575" width="16.85546875" style="134" customWidth="1"/>
    <col min="13576" max="13576" width="14" style="134" customWidth="1"/>
    <col min="13577" max="13577" width="18.140625" style="134" customWidth="1"/>
    <col min="13578" max="13578" width="14.28515625" style="134" customWidth="1"/>
    <col min="13579" max="13579" width="13.28515625" style="134" bestFit="1" customWidth="1"/>
    <col min="13580" max="13580" width="12.140625" style="134" bestFit="1" customWidth="1"/>
    <col min="13581" max="13824" width="10.85546875" style="134"/>
    <col min="13825" max="13825" width="4.7109375" style="134" customWidth="1"/>
    <col min="13826" max="13826" width="33" style="134" customWidth="1"/>
    <col min="13827" max="13827" width="15.7109375" style="134" customWidth="1"/>
    <col min="13828" max="13828" width="14.7109375" style="134" customWidth="1"/>
    <col min="13829" max="13829" width="15.85546875" style="134" customWidth="1"/>
    <col min="13830" max="13830" width="13.140625" style="134" customWidth="1"/>
    <col min="13831" max="13831" width="16.85546875" style="134" customWidth="1"/>
    <col min="13832" max="13832" width="14" style="134" customWidth="1"/>
    <col min="13833" max="13833" width="18.140625" style="134" customWidth="1"/>
    <col min="13834" max="13834" width="14.28515625" style="134" customWidth="1"/>
    <col min="13835" max="13835" width="13.28515625" style="134" bestFit="1" customWidth="1"/>
    <col min="13836" max="13836" width="12.140625" style="134" bestFit="1" customWidth="1"/>
    <col min="13837" max="14080" width="10.85546875" style="134"/>
    <col min="14081" max="14081" width="4.7109375" style="134" customWidth="1"/>
    <col min="14082" max="14082" width="33" style="134" customWidth="1"/>
    <col min="14083" max="14083" width="15.7109375" style="134" customWidth="1"/>
    <col min="14084" max="14084" width="14.7109375" style="134" customWidth="1"/>
    <col min="14085" max="14085" width="15.85546875" style="134" customWidth="1"/>
    <col min="14086" max="14086" width="13.140625" style="134" customWidth="1"/>
    <col min="14087" max="14087" width="16.85546875" style="134" customWidth="1"/>
    <col min="14088" max="14088" width="14" style="134" customWidth="1"/>
    <col min="14089" max="14089" width="18.140625" style="134" customWidth="1"/>
    <col min="14090" max="14090" width="14.28515625" style="134" customWidth="1"/>
    <col min="14091" max="14091" width="13.28515625" style="134" bestFit="1" customWidth="1"/>
    <col min="14092" max="14092" width="12.140625" style="134" bestFit="1" customWidth="1"/>
    <col min="14093" max="14336" width="10.85546875" style="134"/>
    <col min="14337" max="14337" width="4.7109375" style="134" customWidth="1"/>
    <col min="14338" max="14338" width="33" style="134" customWidth="1"/>
    <col min="14339" max="14339" width="15.7109375" style="134" customWidth="1"/>
    <col min="14340" max="14340" width="14.7109375" style="134" customWidth="1"/>
    <col min="14341" max="14341" width="15.85546875" style="134" customWidth="1"/>
    <col min="14342" max="14342" width="13.140625" style="134" customWidth="1"/>
    <col min="14343" max="14343" width="16.85546875" style="134" customWidth="1"/>
    <col min="14344" max="14344" width="14" style="134" customWidth="1"/>
    <col min="14345" max="14345" width="18.140625" style="134" customWidth="1"/>
    <col min="14346" max="14346" width="14.28515625" style="134" customWidth="1"/>
    <col min="14347" max="14347" width="13.28515625" style="134" bestFit="1" customWidth="1"/>
    <col min="14348" max="14348" width="12.140625" style="134" bestFit="1" customWidth="1"/>
    <col min="14349" max="14592" width="10.85546875" style="134"/>
    <col min="14593" max="14593" width="4.7109375" style="134" customWidth="1"/>
    <col min="14594" max="14594" width="33" style="134" customWidth="1"/>
    <col min="14595" max="14595" width="15.7109375" style="134" customWidth="1"/>
    <col min="14596" max="14596" width="14.7109375" style="134" customWidth="1"/>
    <col min="14597" max="14597" width="15.85546875" style="134" customWidth="1"/>
    <col min="14598" max="14598" width="13.140625" style="134" customWidth="1"/>
    <col min="14599" max="14599" width="16.85546875" style="134" customWidth="1"/>
    <col min="14600" max="14600" width="14" style="134" customWidth="1"/>
    <col min="14601" max="14601" width="18.140625" style="134" customWidth="1"/>
    <col min="14602" max="14602" width="14.28515625" style="134" customWidth="1"/>
    <col min="14603" max="14603" width="13.28515625" style="134" bestFit="1" customWidth="1"/>
    <col min="14604" max="14604" width="12.140625" style="134" bestFit="1" customWidth="1"/>
    <col min="14605" max="14848" width="10.85546875" style="134"/>
    <col min="14849" max="14849" width="4.7109375" style="134" customWidth="1"/>
    <col min="14850" max="14850" width="33" style="134" customWidth="1"/>
    <col min="14851" max="14851" width="15.7109375" style="134" customWidth="1"/>
    <col min="14852" max="14852" width="14.7109375" style="134" customWidth="1"/>
    <col min="14853" max="14853" width="15.85546875" style="134" customWidth="1"/>
    <col min="14854" max="14854" width="13.140625" style="134" customWidth="1"/>
    <col min="14855" max="14855" width="16.85546875" style="134" customWidth="1"/>
    <col min="14856" max="14856" width="14" style="134" customWidth="1"/>
    <col min="14857" max="14857" width="18.140625" style="134" customWidth="1"/>
    <col min="14858" max="14858" width="14.28515625" style="134" customWidth="1"/>
    <col min="14859" max="14859" width="13.28515625" style="134" bestFit="1" customWidth="1"/>
    <col min="14860" max="14860" width="12.140625" style="134" bestFit="1" customWidth="1"/>
    <col min="14861" max="15104" width="10.85546875" style="134"/>
    <col min="15105" max="15105" width="4.7109375" style="134" customWidth="1"/>
    <col min="15106" max="15106" width="33" style="134" customWidth="1"/>
    <col min="15107" max="15107" width="15.7109375" style="134" customWidth="1"/>
    <col min="15108" max="15108" width="14.7109375" style="134" customWidth="1"/>
    <col min="15109" max="15109" width="15.85546875" style="134" customWidth="1"/>
    <col min="15110" max="15110" width="13.140625" style="134" customWidth="1"/>
    <col min="15111" max="15111" width="16.85546875" style="134" customWidth="1"/>
    <col min="15112" max="15112" width="14" style="134" customWidth="1"/>
    <col min="15113" max="15113" width="18.140625" style="134" customWidth="1"/>
    <col min="15114" max="15114" width="14.28515625" style="134" customWidth="1"/>
    <col min="15115" max="15115" width="13.28515625" style="134" bestFit="1" customWidth="1"/>
    <col min="15116" max="15116" width="12.140625" style="134" bestFit="1" customWidth="1"/>
    <col min="15117" max="15360" width="10.85546875" style="134"/>
    <col min="15361" max="15361" width="4.7109375" style="134" customWidth="1"/>
    <col min="15362" max="15362" width="33" style="134" customWidth="1"/>
    <col min="15363" max="15363" width="15.7109375" style="134" customWidth="1"/>
    <col min="15364" max="15364" width="14.7109375" style="134" customWidth="1"/>
    <col min="15365" max="15365" width="15.85546875" style="134" customWidth="1"/>
    <col min="15366" max="15366" width="13.140625" style="134" customWidth="1"/>
    <col min="15367" max="15367" width="16.85546875" style="134" customWidth="1"/>
    <col min="15368" max="15368" width="14" style="134" customWidth="1"/>
    <col min="15369" max="15369" width="18.140625" style="134" customWidth="1"/>
    <col min="15370" max="15370" width="14.28515625" style="134" customWidth="1"/>
    <col min="15371" max="15371" width="13.28515625" style="134" bestFit="1" customWidth="1"/>
    <col min="15372" max="15372" width="12.140625" style="134" bestFit="1" customWidth="1"/>
    <col min="15373" max="15616" width="10.85546875" style="134"/>
    <col min="15617" max="15617" width="4.7109375" style="134" customWidth="1"/>
    <col min="15618" max="15618" width="33" style="134" customWidth="1"/>
    <col min="15619" max="15619" width="15.7109375" style="134" customWidth="1"/>
    <col min="15620" max="15620" width="14.7109375" style="134" customWidth="1"/>
    <col min="15621" max="15621" width="15.85546875" style="134" customWidth="1"/>
    <col min="15622" max="15622" width="13.140625" style="134" customWidth="1"/>
    <col min="15623" max="15623" width="16.85546875" style="134" customWidth="1"/>
    <col min="15624" max="15624" width="14" style="134" customWidth="1"/>
    <col min="15625" max="15625" width="18.140625" style="134" customWidth="1"/>
    <col min="15626" max="15626" width="14.28515625" style="134" customWidth="1"/>
    <col min="15627" max="15627" width="13.28515625" style="134" bestFit="1" customWidth="1"/>
    <col min="15628" max="15628" width="12.140625" style="134" bestFit="1" customWidth="1"/>
    <col min="15629" max="15872" width="10.85546875" style="134"/>
    <col min="15873" max="15873" width="4.7109375" style="134" customWidth="1"/>
    <col min="15874" max="15874" width="33" style="134" customWidth="1"/>
    <col min="15875" max="15875" width="15.7109375" style="134" customWidth="1"/>
    <col min="15876" max="15876" width="14.7109375" style="134" customWidth="1"/>
    <col min="15877" max="15877" width="15.85546875" style="134" customWidth="1"/>
    <col min="15878" max="15878" width="13.140625" style="134" customWidth="1"/>
    <col min="15879" max="15879" width="16.85546875" style="134" customWidth="1"/>
    <col min="15880" max="15880" width="14" style="134" customWidth="1"/>
    <col min="15881" max="15881" width="18.140625" style="134" customWidth="1"/>
    <col min="15882" max="15882" width="14.28515625" style="134" customWidth="1"/>
    <col min="15883" max="15883" width="13.28515625" style="134" bestFit="1" customWidth="1"/>
    <col min="15884" max="15884" width="12.140625" style="134" bestFit="1" customWidth="1"/>
    <col min="15885" max="16128" width="10.85546875" style="134"/>
    <col min="16129" max="16129" width="4.7109375" style="134" customWidth="1"/>
    <col min="16130" max="16130" width="33" style="134" customWidth="1"/>
    <col min="16131" max="16131" width="15.7109375" style="134" customWidth="1"/>
    <col min="16132" max="16132" width="14.7109375" style="134" customWidth="1"/>
    <col min="16133" max="16133" width="15.85546875" style="134" customWidth="1"/>
    <col min="16134" max="16134" width="13.140625" style="134" customWidth="1"/>
    <col min="16135" max="16135" width="16.85546875" style="134" customWidth="1"/>
    <col min="16136" max="16136" width="14" style="134" customWidth="1"/>
    <col min="16137" max="16137" width="18.140625" style="134" customWidth="1"/>
    <col min="16138" max="16138" width="14.28515625" style="134" customWidth="1"/>
    <col min="16139" max="16139" width="13.28515625" style="134" bestFit="1" customWidth="1"/>
    <col min="16140" max="16140" width="12.140625" style="134" bestFit="1" customWidth="1"/>
    <col min="16141" max="16384" width="10.85546875" style="134"/>
  </cols>
  <sheetData>
    <row r="1" spans="1:9" x14ac:dyDescent="0.25">
      <c r="A1" s="346" t="s">
        <v>151</v>
      </c>
      <c r="B1" s="346"/>
      <c r="C1" s="346"/>
      <c r="D1" s="346"/>
      <c r="E1" s="346"/>
      <c r="F1" s="346"/>
      <c r="G1" s="346"/>
      <c r="H1" s="132"/>
      <c r="I1" s="132"/>
    </row>
    <row r="2" spans="1:9" x14ac:dyDescent="0.25">
      <c r="A2" s="346" t="s">
        <v>329</v>
      </c>
      <c r="B2" s="346"/>
      <c r="C2" s="346"/>
      <c r="D2" s="346"/>
      <c r="E2" s="346"/>
      <c r="F2" s="346"/>
      <c r="G2" s="346"/>
      <c r="H2" s="132"/>
      <c r="I2" s="132"/>
    </row>
    <row r="3" spans="1:9" x14ac:dyDescent="0.25">
      <c r="A3" s="346" t="s">
        <v>0</v>
      </c>
      <c r="B3" s="346"/>
      <c r="C3" s="346"/>
      <c r="D3" s="346"/>
      <c r="E3" s="346"/>
      <c r="F3" s="346"/>
      <c r="G3" s="346"/>
      <c r="H3" s="132"/>
      <c r="I3" s="132"/>
    </row>
    <row r="4" spans="1:9" x14ac:dyDescent="0.25">
      <c r="A4" s="346"/>
      <c r="B4" s="346"/>
      <c r="C4" s="346"/>
      <c r="D4" s="346"/>
      <c r="E4" s="346"/>
      <c r="F4" s="346"/>
      <c r="G4" s="346"/>
      <c r="H4" s="132"/>
      <c r="I4" s="132"/>
    </row>
    <row r="5" spans="1:9" x14ac:dyDescent="0.25">
      <c r="A5" s="346"/>
      <c r="B5" s="346"/>
      <c r="C5" s="346"/>
      <c r="D5" s="346"/>
      <c r="E5" s="346"/>
      <c r="F5" s="346"/>
      <c r="G5" s="346"/>
      <c r="H5" s="132"/>
      <c r="I5" s="132"/>
    </row>
    <row r="6" spans="1:9" x14ac:dyDescent="0.3">
      <c r="A6" s="135"/>
      <c r="B6" s="136" t="s">
        <v>152</v>
      </c>
      <c r="C6" s="405" t="s">
        <v>312</v>
      </c>
      <c r="D6" s="406"/>
      <c r="E6" s="406"/>
      <c r="F6" s="406"/>
      <c r="G6" s="407"/>
      <c r="H6" s="132"/>
      <c r="I6" s="132"/>
    </row>
    <row r="7" spans="1:9" x14ac:dyDescent="0.3">
      <c r="A7" s="135"/>
      <c r="B7" s="136" t="s">
        <v>153</v>
      </c>
      <c r="C7" s="396" t="s">
        <v>329</v>
      </c>
      <c r="D7" s="397"/>
      <c r="E7" s="397"/>
      <c r="F7" s="397"/>
      <c r="G7" s="398"/>
      <c r="H7" s="132"/>
      <c r="I7" s="132"/>
    </row>
    <row r="8" spans="1:9" x14ac:dyDescent="0.3">
      <c r="A8" s="137" t="s">
        <v>282</v>
      </c>
      <c r="B8" s="137"/>
      <c r="C8" s="138"/>
      <c r="D8" s="138"/>
      <c r="E8" s="138"/>
      <c r="F8" s="138"/>
      <c r="G8" s="138"/>
      <c r="H8" s="132"/>
      <c r="I8" s="132"/>
    </row>
    <row r="9" spans="1:9" ht="17.25" thickBot="1" x14ac:dyDescent="0.35">
      <c r="A9" s="139"/>
      <c r="B9" s="139"/>
      <c r="C9" s="139"/>
      <c r="D9" s="139"/>
      <c r="E9" s="140"/>
      <c r="F9" s="140"/>
      <c r="G9" s="140"/>
      <c r="H9" s="132"/>
      <c r="I9" s="132"/>
    </row>
    <row r="10" spans="1:9" ht="17.25" thickBot="1" x14ac:dyDescent="0.35">
      <c r="A10" s="399" t="s">
        <v>154</v>
      </c>
      <c r="B10" s="400"/>
      <c r="C10" s="401"/>
      <c r="D10" s="401"/>
      <c r="E10" s="401"/>
      <c r="F10" s="402"/>
      <c r="G10" s="403"/>
      <c r="H10" s="132"/>
      <c r="I10" s="132"/>
    </row>
    <row r="11" spans="1:9" x14ac:dyDescent="0.3">
      <c r="A11" s="141" t="s">
        <v>57</v>
      </c>
      <c r="B11" s="141"/>
      <c r="C11" s="141"/>
      <c r="D11" s="141"/>
      <c r="E11" s="140"/>
      <c r="F11" s="140"/>
      <c r="G11" s="140"/>
      <c r="H11" s="132"/>
      <c r="I11" s="132"/>
    </row>
    <row r="12" spans="1:9" x14ac:dyDescent="0.25">
      <c r="A12" s="140"/>
      <c r="B12" s="140"/>
      <c r="C12" s="140"/>
      <c r="D12" s="140"/>
      <c r="E12" s="140"/>
      <c r="F12" s="140"/>
      <c r="G12" s="140"/>
      <c r="H12" s="132"/>
      <c r="I12" s="132"/>
    </row>
    <row r="13" spans="1:9" ht="15" customHeight="1" x14ac:dyDescent="0.3">
      <c r="A13" s="142" t="s">
        <v>58</v>
      </c>
      <c r="B13" s="382" t="s">
        <v>156</v>
      </c>
      <c r="C13" s="392"/>
      <c r="D13" s="392"/>
      <c r="E13" s="392"/>
      <c r="F13" s="404"/>
      <c r="G13" s="381"/>
      <c r="H13" s="132"/>
      <c r="I13" s="132"/>
    </row>
    <row r="14" spans="1:9" ht="15" customHeight="1" x14ac:dyDescent="0.3">
      <c r="A14" s="142" t="s">
        <v>59</v>
      </c>
      <c r="B14" s="382" t="s">
        <v>157</v>
      </c>
      <c r="C14" s="392"/>
      <c r="D14" s="392"/>
      <c r="E14" s="392"/>
      <c r="F14" s="381" t="s">
        <v>158</v>
      </c>
      <c r="G14" s="381"/>
      <c r="H14" s="132"/>
      <c r="I14" s="132"/>
    </row>
    <row r="15" spans="1:9" x14ac:dyDescent="0.3">
      <c r="A15" s="142" t="s">
        <v>60</v>
      </c>
      <c r="B15" s="382" t="s">
        <v>159</v>
      </c>
      <c r="C15" s="392"/>
      <c r="D15" s="392"/>
      <c r="E15" s="392"/>
      <c r="F15" s="393"/>
      <c r="G15" s="393"/>
      <c r="H15" s="132"/>
      <c r="I15" s="132"/>
    </row>
    <row r="16" spans="1:9" ht="15" customHeight="1" x14ac:dyDescent="0.3">
      <c r="A16" s="142" t="s">
        <v>61</v>
      </c>
      <c r="B16" s="382" t="s">
        <v>160</v>
      </c>
      <c r="C16" s="392"/>
      <c r="D16" s="392"/>
      <c r="E16" s="392"/>
      <c r="F16" s="381">
        <v>12</v>
      </c>
      <c r="G16" s="381"/>
      <c r="H16" s="132"/>
      <c r="I16" s="132"/>
    </row>
    <row r="17" spans="1:10" x14ac:dyDescent="0.25">
      <c r="A17" s="140"/>
      <c r="B17" s="140"/>
      <c r="C17" s="140"/>
      <c r="D17" s="140"/>
      <c r="E17" s="140"/>
      <c r="F17" s="140"/>
      <c r="G17" s="140"/>
      <c r="H17" s="132"/>
      <c r="I17" s="132"/>
    </row>
    <row r="18" spans="1:10" x14ac:dyDescent="0.3">
      <c r="A18" s="141" t="s">
        <v>161</v>
      </c>
      <c r="B18" s="141"/>
      <c r="C18" s="141"/>
      <c r="D18" s="141"/>
      <c r="E18" s="140"/>
      <c r="F18" s="140"/>
      <c r="G18" s="140"/>
      <c r="H18" s="132"/>
      <c r="I18" s="132"/>
    </row>
    <row r="19" spans="1:10" x14ac:dyDescent="0.25">
      <c r="A19" s="140"/>
      <c r="B19" s="140"/>
      <c r="C19" s="140"/>
      <c r="D19" s="140"/>
      <c r="E19" s="140"/>
      <c r="F19" s="140"/>
      <c r="G19" s="140"/>
      <c r="H19" s="132"/>
      <c r="I19" s="132"/>
    </row>
    <row r="20" spans="1:10" ht="29.25" customHeight="1" x14ac:dyDescent="0.25">
      <c r="A20" s="394" t="s">
        <v>162</v>
      </c>
      <c r="B20" s="394"/>
      <c r="C20" s="388" t="s">
        <v>163</v>
      </c>
      <c r="D20" s="389"/>
      <c r="E20" s="395" t="s">
        <v>164</v>
      </c>
      <c r="F20" s="395"/>
      <c r="G20" s="395"/>
      <c r="H20" s="132"/>
      <c r="I20" s="132"/>
    </row>
    <row r="21" spans="1:10" ht="15" customHeight="1" x14ac:dyDescent="0.25">
      <c r="A21" s="382" t="s">
        <v>165</v>
      </c>
      <c r="B21" s="334"/>
      <c r="C21" s="388" t="s">
        <v>166</v>
      </c>
      <c r="D21" s="389"/>
      <c r="E21" s="390">
        <v>1</v>
      </c>
      <c r="F21" s="390"/>
      <c r="G21" s="390"/>
      <c r="H21" s="132"/>
      <c r="I21" s="132"/>
    </row>
    <row r="22" spans="1:10" x14ac:dyDescent="0.25">
      <c r="A22" s="140"/>
      <c r="B22" s="140"/>
      <c r="C22" s="140"/>
      <c r="D22" s="140"/>
      <c r="E22" s="140"/>
      <c r="F22" s="140"/>
      <c r="G22" s="140"/>
      <c r="H22" s="132"/>
      <c r="I22" s="132"/>
    </row>
    <row r="23" spans="1:10" x14ac:dyDescent="0.25">
      <c r="A23" s="346" t="s">
        <v>167</v>
      </c>
      <c r="B23" s="346"/>
      <c r="C23" s="346"/>
      <c r="D23" s="346"/>
      <c r="E23" s="346"/>
      <c r="F23" s="346"/>
      <c r="G23" s="346"/>
      <c r="H23" s="132"/>
      <c r="I23" s="132"/>
    </row>
    <row r="24" spans="1:10" x14ac:dyDescent="0.25">
      <c r="A24" s="140"/>
      <c r="B24" s="140"/>
      <c r="C24" s="140"/>
      <c r="D24" s="140"/>
      <c r="E24" s="140"/>
      <c r="F24" s="140"/>
      <c r="G24" s="140"/>
      <c r="H24" s="132"/>
      <c r="I24" s="132"/>
    </row>
    <row r="25" spans="1:10" x14ac:dyDescent="0.25">
      <c r="A25" s="391" t="s">
        <v>62</v>
      </c>
      <c r="B25" s="391"/>
      <c r="C25" s="391"/>
      <c r="D25" s="391"/>
      <c r="E25" s="391"/>
      <c r="F25" s="391"/>
      <c r="G25" s="391"/>
      <c r="H25" s="132"/>
      <c r="I25" s="132"/>
    </row>
    <row r="26" spans="1:10" x14ac:dyDescent="0.25">
      <c r="A26" s="327" t="s">
        <v>63</v>
      </c>
      <c r="B26" s="327"/>
      <c r="C26" s="327"/>
      <c r="D26" s="327"/>
      <c r="E26" s="327"/>
      <c r="F26" s="327"/>
      <c r="G26" s="327"/>
      <c r="H26" s="132"/>
      <c r="I26" s="132"/>
    </row>
    <row r="27" spans="1:10" s="133" customFormat="1" ht="15" customHeight="1" x14ac:dyDescent="0.3">
      <c r="A27" s="142">
        <v>1</v>
      </c>
      <c r="B27" s="381" t="s">
        <v>168</v>
      </c>
      <c r="C27" s="381"/>
      <c r="D27" s="381"/>
      <c r="E27" s="381"/>
      <c r="F27" s="382" t="str">
        <f>A21</f>
        <v xml:space="preserve">Porteiro 44 horas semanais </v>
      </c>
      <c r="G27" s="383"/>
      <c r="H27" s="132"/>
      <c r="I27" s="132"/>
    </row>
    <row r="28" spans="1:10" s="133" customFormat="1" x14ac:dyDescent="0.3">
      <c r="A28" s="142">
        <v>2</v>
      </c>
      <c r="B28" s="381" t="s">
        <v>169</v>
      </c>
      <c r="C28" s="381"/>
      <c r="D28" s="381"/>
      <c r="E28" s="381"/>
      <c r="F28" s="382"/>
      <c r="G28" s="383"/>
      <c r="H28" s="132"/>
      <c r="I28" s="132"/>
    </row>
    <row r="29" spans="1:10" s="133" customFormat="1" x14ac:dyDescent="0.3">
      <c r="A29" s="142">
        <v>3</v>
      </c>
      <c r="B29" s="381" t="s">
        <v>170</v>
      </c>
      <c r="C29" s="381"/>
      <c r="D29" s="381"/>
      <c r="E29" s="381"/>
      <c r="F29" s="386"/>
      <c r="G29" s="387"/>
      <c r="H29" s="132"/>
      <c r="I29" s="132"/>
      <c r="J29" s="133" t="s">
        <v>171</v>
      </c>
    </row>
    <row r="30" spans="1:10" s="133" customFormat="1" ht="15" customHeight="1" x14ac:dyDescent="0.3">
      <c r="A30" s="142">
        <v>4</v>
      </c>
      <c r="B30" s="381" t="s">
        <v>172</v>
      </c>
      <c r="C30" s="381"/>
      <c r="D30" s="381"/>
      <c r="E30" s="381"/>
      <c r="F30" s="382" t="str">
        <f>A21</f>
        <v xml:space="preserve">Porteiro 44 horas semanais </v>
      </c>
      <c r="G30" s="383"/>
      <c r="H30" s="132"/>
      <c r="I30" s="132"/>
    </row>
    <row r="31" spans="1:10" s="133" customFormat="1" x14ac:dyDescent="0.3">
      <c r="A31" s="142">
        <v>5</v>
      </c>
      <c r="B31" s="381" t="s">
        <v>173</v>
      </c>
      <c r="C31" s="381"/>
      <c r="D31" s="381"/>
      <c r="E31" s="381"/>
      <c r="F31" s="384"/>
      <c r="G31" s="385"/>
      <c r="H31" s="132"/>
      <c r="I31" s="132"/>
    </row>
    <row r="32" spans="1:10" s="133" customFormat="1" x14ac:dyDescent="0.25">
      <c r="A32" s="140"/>
      <c r="B32" s="140"/>
      <c r="C32" s="140"/>
      <c r="D32" s="140"/>
      <c r="E32" s="140"/>
      <c r="F32" s="140"/>
      <c r="G32" s="140"/>
      <c r="H32" s="132"/>
      <c r="I32" s="132"/>
    </row>
    <row r="33" spans="1:11" s="133" customFormat="1" x14ac:dyDescent="0.25">
      <c r="A33" s="359" t="s">
        <v>174</v>
      </c>
      <c r="B33" s="359"/>
      <c r="C33" s="359"/>
      <c r="D33" s="359"/>
      <c r="E33" s="359"/>
      <c r="F33" s="359"/>
      <c r="G33" s="359"/>
      <c r="H33" s="132"/>
      <c r="I33" s="132"/>
    </row>
    <row r="34" spans="1:11" s="133" customFormat="1" x14ac:dyDescent="0.25">
      <c r="A34" s="144">
        <v>1</v>
      </c>
      <c r="B34" s="380" t="s">
        <v>65</v>
      </c>
      <c r="C34" s="380"/>
      <c r="D34" s="380"/>
      <c r="E34" s="380"/>
      <c r="F34" s="380"/>
      <c r="G34" s="144" t="s">
        <v>66</v>
      </c>
      <c r="H34" s="132"/>
      <c r="I34" s="132"/>
    </row>
    <row r="35" spans="1:11" s="133" customFormat="1" ht="16.5" customHeight="1" x14ac:dyDescent="0.25">
      <c r="A35" s="145" t="s">
        <v>58</v>
      </c>
      <c r="B35" s="356" t="s">
        <v>175</v>
      </c>
      <c r="C35" s="357"/>
      <c r="D35" s="357"/>
      <c r="E35" s="357"/>
      <c r="F35" s="358"/>
      <c r="G35" s="227">
        <v>0</v>
      </c>
      <c r="H35" s="147"/>
      <c r="I35" s="132"/>
    </row>
    <row r="36" spans="1:11" s="133" customFormat="1" x14ac:dyDescent="0.25">
      <c r="A36" s="145" t="s">
        <v>59</v>
      </c>
      <c r="B36" s="332" t="s">
        <v>176</v>
      </c>
      <c r="C36" s="333"/>
      <c r="D36" s="333"/>
      <c r="E36" s="333"/>
      <c r="F36" s="334"/>
      <c r="G36" s="148">
        <v>0</v>
      </c>
      <c r="H36" s="132"/>
      <c r="I36" s="132"/>
    </row>
    <row r="37" spans="1:11" s="133" customFormat="1" x14ac:dyDescent="0.25">
      <c r="A37" s="145" t="s">
        <v>60</v>
      </c>
      <c r="B37" s="356" t="s">
        <v>177</v>
      </c>
      <c r="C37" s="357"/>
      <c r="D37" s="357"/>
      <c r="E37" s="357"/>
      <c r="F37" s="358"/>
      <c r="G37" s="169">
        <v>0</v>
      </c>
      <c r="H37" s="132"/>
      <c r="I37" s="132"/>
    </row>
    <row r="38" spans="1:11" s="133" customFormat="1" hidden="1" x14ac:dyDescent="0.25">
      <c r="A38" s="145" t="s">
        <v>61</v>
      </c>
      <c r="B38" s="332" t="s">
        <v>178</v>
      </c>
      <c r="C38" s="333"/>
      <c r="D38" s="333"/>
      <c r="E38" s="333"/>
      <c r="F38" s="334"/>
      <c r="G38" s="149">
        <v>0</v>
      </c>
      <c r="H38" s="132"/>
      <c r="I38" s="132"/>
    </row>
    <row r="39" spans="1:11" s="133" customFormat="1" hidden="1" x14ac:dyDescent="0.25">
      <c r="A39" s="145" t="s">
        <v>68</v>
      </c>
      <c r="B39" s="332" t="s">
        <v>67</v>
      </c>
      <c r="C39" s="333"/>
      <c r="D39" s="333"/>
      <c r="E39" s="333"/>
      <c r="F39" s="334"/>
      <c r="G39" s="149">
        <v>0</v>
      </c>
      <c r="H39" s="132"/>
      <c r="I39" s="132"/>
    </row>
    <row r="40" spans="1:11" s="133" customFormat="1" hidden="1" x14ac:dyDescent="0.25">
      <c r="A40" s="145" t="s">
        <v>69</v>
      </c>
      <c r="B40" s="332" t="s">
        <v>179</v>
      </c>
      <c r="C40" s="333"/>
      <c r="D40" s="333"/>
      <c r="E40" s="333"/>
      <c r="F40" s="334"/>
      <c r="G40" s="149">
        <v>0</v>
      </c>
      <c r="H40" s="150"/>
      <c r="I40" s="132"/>
    </row>
    <row r="41" spans="1:11" s="133" customFormat="1" hidden="1" x14ac:dyDescent="0.25">
      <c r="A41" s="145" t="s">
        <v>180</v>
      </c>
      <c r="B41" s="332" t="s">
        <v>88</v>
      </c>
      <c r="C41" s="333"/>
      <c r="D41" s="333"/>
      <c r="E41" s="333"/>
      <c r="F41" s="334"/>
      <c r="G41" s="148">
        <v>0</v>
      </c>
      <c r="H41" s="132"/>
      <c r="I41" s="132"/>
    </row>
    <row r="42" spans="1:11" s="133" customFormat="1" x14ac:dyDescent="0.25">
      <c r="A42" s="144"/>
      <c r="B42" s="380" t="s">
        <v>181</v>
      </c>
      <c r="C42" s="380"/>
      <c r="D42" s="380"/>
      <c r="E42" s="380"/>
      <c r="F42" s="380"/>
      <c r="G42" s="151">
        <f>SUM(G35:G41)</f>
        <v>0</v>
      </c>
      <c r="H42" s="152"/>
      <c r="I42" s="153">
        <f>G42</f>
        <v>0</v>
      </c>
      <c r="K42" s="154"/>
    </row>
    <row r="43" spans="1:11" s="133" customFormat="1" x14ac:dyDescent="0.25">
      <c r="A43" s="140"/>
      <c r="B43" s="143"/>
      <c r="C43" s="143"/>
      <c r="D43" s="143"/>
      <c r="E43" s="143"/>
      <c r="F43" s="143"/>
      <c r="G43" s="140"/>
      <c r="H43" s="132"/>
      <c r="I43" s="132"/>
    </row>
    <row r="44" spans="1:11" s="133" customFormat="1" x14ac:dyDescent="0.25">
      <c r="A44" s="359" t="s">
        <v>182</v>
      </c>
      <c r="B44" s="359"/>
      <c r="C44" s="359"/>
      <c r="D44" s="359"/>
      <c r="E44" s="359"/>
      <c r="F44" s="359"/>
      <c r="G44" s="359"/>
      <c r="H44" s="132"/>
      <c r="I44" s="132"/>
    </row>
    <row r="45" spans="1:11" s="133" customFormat="1" x14ac:dyDescent="0.25">
      <c r="A45" s="143" t="s">
        <v>183</v>
      </c>
      <c r="B45" s="140"/>
      <c r="C45" s="140"/>
      <c r="D45" s="156"/>
      <c r="E45" s="156"/>
      <c r="F45" s="156"/>
      <c r="G45" s="156"/>
      <c r="H45" s="132"/>
      <c r="I45" s="132"/>
    </row>
    <row r="46" spans="1:11" s="133" customFormat="1" x14ac:dyDescent="0.25">
      <c r="A46" s="144" t="s">
        <v>184</v>
      </c>
      <c r="B46" s="329" t="s">
        <v>78</v>
      </c>
      <c r="C46" s="330"/>
      <c r="D46" s="330"/>
      <c r="E46" s="331"/>
      <c r="F46" s="144" t="s">
        <v>71</v>
      </c>
      <c r="G46" s="144" t="s">
        <v>66</v>
      </c>
      <c r="H46" s="132"/>
      <c r="I46" s="132"/>
    </row>
    <row r="47" spans="1:11" s="133" customFormat="1" x14ac:dyDescent="0.25">
      <c r="A47" s="157" t="s">
        <v>58</v>
      </c>
      <c r="B47" s="369" t="s">
        <v>185</v>
      </c>
      <c r="C47" s="370"/>
      <c r="D47" s="370"/>
      <c r="E47" s="371"/>
      <c r="F47" s="158">
        <v>8.3299999999999999E-2</v>
      </c>
      <c r="G47" s="159">
        <f>$G$42*F47</f>
        <v>0</v>
      </c>
      <c r="H47" s="160"/>
      <c r="I47" s="132"/>
    </row>
    <row r="48" spans="1:11" s="133" customFormat="1" x14ac:dyDescent="0.25">
      <c r="A48" s="157" t="s">
        <v>59</v>
      </c>
      <c r="B48" s="369" t="s">
        <v>70</v>
      </c>
      <c r="C48" s="370"/>
      <c r="D48" s="370"/>
      <c r="E48" s="371"/>
      <c r="F48" s="158">
        <v>0.121</v>
      </c>
      <c r="G48" s="159">
        <f>$G$42*F48</f>
        <v>0</v>
      </c>
      <c r="H48" s="160"/>
      <c r="I48" s="132"/>
    </row>
    <row r="49" spans="1:9" s="133" customFormat="1" x14ac:dyDescent="0.25">
      <c r="A49" s="372" t="s">
        <v>186</v>
      </c>
      <c r="B49" s="373"/>
      <c r="C49" s="373"/>
      <c r="D49" s="373"/>
      <c r="E49" s="374"/>
      <c r="F49" s="161">
        <f>SUM(F47:F48)</f>
        <v>0.20430000000000001</v>
      </c>
      <c r="G49" s="162">
        <f>SUM(G47:G48)</f>
        <v>0</v>
      </c>
      <c r="H49" s="150"/>
      <c r="I49" s="163">
        <f>G80</f>
        <v>0</v>
      </c>
    </row>
    <row r="50" spans="1:9" s="133" customFormat="1" x14ac:dyDescent="0.25">
      <c r="A50" s="372" t="s">
        <v>187</v>
      </c>
      <c r="B50" s="373"/>
      <c r="C50" s="373"/>
      <c r="D50" s="373"/>
      <c r="E50" s="374"/>
      <c r="F50" s="161"/>
      <c r="G50" s="162">
        <f>G49</f>
        <v>0</v>
      </c>
      <c r="H50" s="150"/>
      <c r="I50" s="163"/>
    </row>
    <row r="51" spans="1:9" s="133" customFormat="1" x14ac:dyDescent="0.25">
      <c r="A51" s="140"/>
      <c r="B51" s="143"/>
      <c r="C51" s="143"/>
      <c r="D51" s="143"/>
      <c r="E51" s="143"/>
      <c r="F51" s="143"/>
      <c r="G51" s="140"/>
      <c r="H51" s="132"/>
      <c r="I51" s="132"/>
    </row>
    <row r="52" spans="1:9" s="133" customFormat="1" x14ac:dyDescent="0.25">
      <c r="A52" s="164" t="s">
        <v>188</v>
      </c>
      <c r="B52" s="143"/>
      <c r="C52" s="143"/>
      <c r="D52" s="143"/>
      <c r="E52" s="143"/>
      <c r="F52" s="143"/>
      <c r="G52" s="140"/>
      <c r="H52" s="132"/>
      <c r="I52" s="132"/>
    </row>
    <row r="53" spans="1:9" s="133" customFormat="1" x14ac:dyDescent="0.25">
      <c r="A53" s="144" t="s">
        <v>189</v>
      </c>
      <c r="B53" s="329" t="s">
        <v>77</v>
      </c>
      <c r="C53" s="330"/>
      <c r="D53" s="330"/>
      <c r="E53" s="331"/>
      <c r="F53" s="144" t="s">
        <v>71</v>
      </c>
      <c r="G53" s="144" t="s">
        <v>66</v>
      </c>
      <c r="H53" s="132"/>
      <c r="I53" s="132"/>
    </row>
    <row r="54" spans="1:9" s="133" customFormat="1" x14ac:dyDescent="0.25">
      <c r="A54" s="145" t="s">
        <v>58</v>
      </c>
      <c r="B54" s="332" t="s">
        <v>72</v>
      </c>
      <c r="C54" s="333"/>
      <c r="D54" s="333"/>
      <c r="E54" s="334"/>
      <c r="F54" s="165">
        <v>0.2</v>
      </c>
      <c r="G54" s="148">
        <f>$G$42*F54</f>
        <v>0</v>
      </c>
      <c r="H54" s="132"/>
      <c r="I54" s="132"/>
    </row>
    <row r="55" spans="1:9" s="133" customFormat="1" x14ac:dyDescent="0.25">
      <c r="A55" s="166" t="s">
        <v>59</v>
      </c>
      <c r="B55" s="377" t="s">
        <v>190</v>
      </c>
      <c r="C55" s="378"/>
      <c r="D55" s="378"/>
      <c r="E55" s="379"/>
      <c r="F55" s="167">
        <v>1.4999999999999999E-2</v>
      </c>
      <c r="G55" s="149">
        <f t="shared" ref="G55:G61" si="0">$G$42*F55</f>
        <v>0</v>
      </c>
      <c r="H55" s="132"/>
      <c r="I55" s="132"/>
    </row>
    <row r="56" spans="1:9" s="133" customFormat="1" x14ac:dyDescent="0.25">
      <c r="A56" s="166" t="s">
        <v>60</v>
      </c>
      <c r="B56" s="377" t="s">
        <v>191</v>
      </c>
      <c r="C56" s="378"/>
      <c r="D56" s="378"/>
      <c r="E56" s="379"/>
      <c r="F56" s="167">
        <v>0.01</v>
      </c>
      <c r="G56" s="149">
        <f t="shared" si="0"/>
        <v>0</v>
      </c>
      <c r="H56" s="132"/>
      <c r="I56" s="153"/>
    </row>
    <row r="57" spans="1:9" s="133" customFormat="1" x14ac:dyDescent="0.25">
      <c r="A57" s="145" t="s">
        <v>61</v>
      </c>
      <c r="B57" s="332" t="s">
        <v>74</v>
      </c>
      <c r="C57" s="333"/>
      <c r="D57" s="333"/>
      <c r="E57" s="334"/>
      <c r="F57" s="165">
        <v>2E-3</v>
      </c>
      <c r="G57" s="148">
        <f t="shared" si="0"/>
        <v>0</v>
      </c>
      <c r="H57" s="132"/>
      <c r="I57" s="132"/>
    </row>
    <row r="58" spans="1:9" s="133" customFormat="1" x14ac:dyDescent="0.25">
      <c r="A58" s="145" t="s">
        <v>68</v>
      </c>
      <c r="B58" s="332" t="s">
        <v>192</v>
      </c>
      <c r="C58" s="333"/>
      <c r="D58" s="333"/>
      <c r="E58" s="334"/>
      <c r="F58" s="165">
        <v>2.5000000000000001E-2</v>
      </c>
      <c r="G58" s="148">
        <f t="shared" si="0"/>
        <v>0</v>
      </c>
      <c r="H58" s="132"/>
      <c r="I58" s="132"/>
    </row>
    <row r="59" spans="1:9" s="133" customFormat="1" x14ac:dyDescent="0.25">
      <c r="A59" s="145" t="s">
        <v>69</v>
      </c>
      <c r="B59" s="332" t="s">
        <v>75</v>
      </c>
      <c r="C59" s="333"/>
      <c r="D59" s="333"/>
      <c r="E59" s="334"/>
      <c r="F59" s="165">
        <v>0.08</v>
      </c>
      <c r="G59" s="148">
        <f t="shared" si="0"/>
        <v>0</v>
      </c>
      <c r="H59" s="132"/>
      <c r="I59" s="153"/>
    </row>
    <row r="60" spans="1:9" s="133" customFormat="1" x14ac:dyDescent="0.25">
      <c r="A60" s="157" t="s">
        <v>180</v>
      </c>
      <c r="B60" s="356" t="s">
        <v>281</v>
      </c>
      <c r="C60" s="357"/>
      <c r="D60" s="357"/>
      <c r="E60" s="358"/>
      <c r="F60" s="168">
        <f>3%*0.9386</f>
        <v>2.8157999999999999E-2</v>
      </c>
      <c r="G60" s="169">
        <f t="shared" si="0"/>
        <v>0</v>
      </c>
      <c r="H60" s="132"/>
      <c r="I60" s="132"/>
    </row>
    <row r="61" spans="1:9" s="133" customFormat="1" x14ac:dyDescent="0.25">
      <c r="A61" s="145" t="s">
        <v>193</v>
      </c>
      <c r="B61" s="332" t="s">
        <v>73</v>
      </c>
      <c r="C61" s="333"/>
      <c r="D61" s="333"/>
      <c r="E61" s="334"/>
      <c r="F61" s="165">
        <v>6.0000000000000001E-3</v>
      </c>
      <c r="G61" s="148">
        <f t="shared" si="0"/>
        <v>0</v>
      </c>
      <c r="H61" s="132"/>
      <c r="I61" s="153"/>
    </row>
    <row r="62" spans="1:9" s="133" customFormat="1" ht="18" customHeight="1" x14ac:dyDescent="0.25">
      <c r="A62" s="372" t="s">
        <v>187</v>
      </c>
      <c r="B62" s="373"/>
      <c r="C62" s="373"/>
      <c r="D62" s="373"/>
      <c r="E62" s="374"/>
      <c r="F62" s="170">
        <f>SUM(F54:F61)</f>
        <v>0.36620000000000003</v>
      </c>
      <c r="G62" s="151">
        <f>SUM(G54:G61)</f>
        <v>0</v>
      </c>
      <c r="H62" s="150"/>
      <c r="I62" s="171"/>
    </row>
    <row r="63" spans="1:9" s="133" customFormat="1" x14ac:dyDescent="0.25">
      <c r="A63" s="140"/>
      <c r="B63" s="143"/>
      <c r="C63" s="143"/>
      <c r="D63" s="143"/>
      <c r="E63" s="143"/>
      <c r="F63" s="143"/>
      <c r="G63" s="140"/>
      <c r="H63" s="132"/>
      <c r="I63" s="132"/>
    </row>
    <row r="64" spans="1:9" s="133" customFormat="1" x14ac:dyDescent="0.25">
      <c r="A64" s="143" t="s">
        <v>194</v>
      </c>
      <c r="B64" s="140"/>
      <c r="C64" s="140"/>
      <c r="D64" s="140"/>
      <c r="E64" s="140"/>
      <c r="F64" s="140"/>
      <c r="G64" s="140"/>
      <c r="H64" s="132"/>
      <c r="I64" s="132"/>
    </row>
    <row r="65" spans="1:12" s="133" customFormat="1" x14ac:dyDescent="0.25">
      <c r="A65" s="144" t="s">
        <v>195</v>
      </c>
      <c r="B65" s="329" t="s">
        <v>196</v>
      </c>
      <c r="C65" s="330"/>
      <c r="D65" s="330"/>
      <c r="E65" s="330"/>
      <c r="F65" s="331"/>
      <c r="G65" s="144" t="s">
        <v>66</v>
      </c>
      <c r="H65" s="132"/>
      <c r="I65" s="132"/>
    </row>
    <row r="66" spans="1:12" x14ac:dyDescent="0.25">
      <c r="A66" s="157" t="s">
        <v>58</v>
      </c>
      <c r="B66" s="376" t="s">
        <v>262</v>
      </c>
      <c r="C66" s="376"/>
      <c r="D66" s="376"/>
      <c r="E66" s="376"/>
      <c r="F66" s="376"/>
      <c r="G66" s="169">
        <v>0</v>
      </c>
      <c r="H66" s="164"/>
      <c r="I66" s="132"/>
    </row>
    <row r="67" spans="1:12" x14ac:dyDescent="0.25">
      <c r="A67" s="157" t="s">
        <v>59</v>
      </c>
      <c r="B67" s="376" t="s">
        <v>197</v>
      </c>
      <c r="C67" s="376"/>
      <c r="D67" s="376"/>
      <c r="E67" s="376"/>
      <c r="F67" s="376"/>
      <c r="G67" s="169">
        <v>0</v>
      </c>
      <c r="H67" s="132"/>
      <c r="I67" s="132"/>
    </row>
    <row r="68" spans="1:12" x14ac:dyDescent="0.25">
      <c r="A68" s="157" t="s">
        <v>60</v>
      </c>
      <c r="B68" s="376" t="s">
        <v>198</v>
      </c>
      <c r="C68" s="376"/>
      <c r="D68" s="376"/>
      <c r="E68" s="376"/>
      <c r="F68" s="376"/>
      <c r="G68" s="169">
        <v>0</v>
      </c>
      <c r="H68" s="132"/>
      <c r="I68" s="132"/>
    </row>
    <row r="69" spans="1:12" x14ac:dyDescent="0.25">
      <c r="A69" s="157" t="s">
        <v>61</v>
      </c>
      <c r="B69" s="376" t="s">
        <v>199</v>
      </c>
      <c r="C69" s="376"/>
      <c r="D69" s="376"/>
      <c r="E69" s="376"/>
      <c r="F69" s="376"/>
      <c r="G69" s="169">
        <v>0</v>
      </c>
      <c r="H69" s="132"/>
      <c r="I69" s="132"/>
    </row>
    <row r="70" spans="1:12" hidden="1" x14ac:dyDescent="0.25">
      <c r="A70" s="157" t="s">
        <v>68</v>
      </c>
      <c r="B70" s="376"/>
      <c r="C70" s="376"/>
      <c r="D70" s="376"/>
      <c r="E70" s="376"/>
      <c r="F70" s="376"/>
      <c r="G70" s="169">
        <v>0</v>
      </c>
      <c r="H70" s="132"/>
      <c r="I70" s="132"/>
    </row>
    <row r="71" spans="1:12" x14ac:dyDescent="0.25">
      <c r="A71" s="157" t="s">
        <v>69</v>
      </c>
      <c r="B71" s="376" t="s">
        <v>200</v>
      </c>
      <c r="C71" s="376"/>
      <c r="D71" s="376"/>
      <c r="E71" s="376"/>
      <c r="F71" s="376"/>
      <c r="G71" s="169">
        <v>0</v>
      </c>
      <c r="H71" s="132"/>
      <c r="I71" s="132"/>
    </row>
    <row r="72" spans="1:12" s="133" customFormat="1" x14ac:dyDescent="0.25">
      <c r="A72" s="145" t="s">
        <v>180</v>
      </c>
      <c r="B72" s="375" t="s">
        <v>311</v>
      </c>
      <c r="C72" s="375"/>
      <c r="D72" s="375"/>
      <c r="E72" s="375"/>
      <c r="F72" s="375"/>
      <c r="G72" s="148">
        <v>0</v>
      </c>
      <c r="H72" s="132"/>
      <c r="I72" s="132"/>
    </row>
    <row r="73" spans="1:12" s="133" customFormat="1" x14ac:dyDescent="0.25">
      <c r="A73" s="326" t="s">
        <v>187</v>
      </c>
      <c r="B73" s="327"/>
      <c r="C73" s="327"/>
      <c r="D73" s="327"/>
      <c r="E73" s="327"/>
      <c r="F73" s="328"/>
      <c r="G73" s="162">
        <f>SUM(G66:G72)</f>
        <v>0</v>
      </c>
      <c r="H73" s="132"/>
      <c r="I73" s="132"/>
    </row>
    <row r="74" spans="1:12" s="133" customFormat="1" ht="18" customHeight="1" x14ac:dyDescent="0.25">
      <c r="A74" s="172"/>
      <c r="B74" s="172"/>
      <c r="C74" s="172"/>
      <c r="D74" s="172"/>
      <c r="E74" s="172"/>
      <c r="F74" s="172"/>
      <c r="G74" s="173"/>
      <c r="H74" s="132"/>
      <c r="I74" s="132"/>
    </row>
    <row r="75" spans="1:12" s="133" customFormat="1" ht="18" customHeight="1" x14ac:dyDescent="0.25">
      <c r="A75" s="174" t="s">
        <v>202</v>
      </c>
      <c r="B75" s="172"/>
      <c r="C75" s="172"/>
      <c r="D75" s="172"/>
      <c r="E75" s="172"/>
      <c r="F75" s="172"/>
      <c r="G75" s="173"/>
      <c r="H75" s="132"/>
      <c r="I75" s="132"/>
    </row>
    <row r="76" spans="1:12" s="133" customFormat="1" x14ac:dyDescent="0.25">
      <c r="A76" s="144" t="s">
        <v>195</v>
      </c>
      <c r="B76" s="329" t="s">
        <v>196</v>
      </c>
      <c r="C76" s="330"/>
      <c r="D76" s="330"/>
      <c r="E76" s="330"/>
      <c r="F76" s="331"/>
      <c r="G76" s="144" t="s">
        <v>66</v>
      </c>
      <c r="H76" s="132"/>
      <c r="I76" s="132"/>
    </row>
    <row r="77" spans="1:12" s="133" customFormat="1" x14ac:dyDescent="0.25">
      <c r="A77" s="145" t="s">
        <v>184</v>
      </c>
      <c r="B77" s="356" t="s">
        <v>76</v>
      </c>
      <c r="C77" s="357"/>
      <c r="D77" s="357"/>
      <c r="E77" s="357"/>
      <c r="F77" s="358"/>
      <c r="G77" s="169">
        <f>G50</f>
        <v>0</v>
      </c>
      <c r="H77" s="132"/>
      <c r="I77" s="132"/>
      <c r="J77" s="175"/>
      <c r="K77" s="154"/>
      <c r="L77" s="154"/>
    </row>
    <row r="78" spans="1:12" s="133" customFormat="1" x14ac:dyDescent="0.25">
      <c r="A78" s="145" t="s">
        <v>189</v>
      </c>
      <c r="B78" s="332" t="s">
        <v>77</v>
      </c>
      <c r="C78" s="333"/>
      <c r="D78" s="333"/>
      <c r="E78" s="333"/>
      <c r="F78" s="334"/>
      <c r="G78" s="148">
        <f>G62</f>
        <v>0</v>
      </c>
      <c r="H78" s="132"/>
      <c r="I78" s="132"/>
      <c r="K78" s="154"/>
    </row>
    <row r="79" spans="1:12" s="133" customFormat="1" x14ac:dyDescent="0.25">
      <c r="A79" s="145" t="s">
        <v>195</v>
      </c>
      <c r="B79" s="356" t="s">
        <v>196</v>
      </c>
      <c r="C79" s="357"/>
      <c r="D79" s="357"/>
      <c r="E79" s="357"/>
      <c r="F79" s="358"/>
      <c r="G79" s="169">
        <f>G73</f>
        <v>0</v>
      </c>
      <c r="H79" s="132"/>
      <c r="I79" s="132"/>
      <c r="K79" s="154"/>
    </row>
    <row r="80" spans="1:12" s="133" customFormat="1" ht="18" customHeight="1" x14ac:dyDescent="0.25">
      <c r="A80" s="326" t="s">
        <v>187</v>
      </c>
      <c r="B80" s="327"/>
      <c r="C80" s="327"/>
      <c r="D80" s="327"/>
      <c r="E80" s="327"/>
      <c r="F80" s="328"/>
      <c r="G80" s="151">
        <f>SUM(G76:G79)</f>
        <v>0</v>
      </c>
      <c r="H80" s="150">
        <f>G80+G42</f>
        <v>0</v>
      </c>
      <c r="I80" s="132"/>
    </row>
    <row r="81" spans="1:9" s="133" customFormat="1" ht="18" customHeight="1" x14ac:dyDescent="0.25">
      <c r="A81" s="172"/>
      <c r="B81" s="172"/>
      <c r="C81" s="172"/>
      <c r="D81" s="172"/>
      <c r="E81" s="172"/>
      <c r="F81" s="172"/>
      <c r="G81" s="173"/>
      <c r="H81" s="132"/>
      <c r="I81" s="132"/>
    </row>
    <row r="82" spans="1:9" s="133" customFormat="1" x14ac:dyDescent="0.25">
      <c r="A82" s="359" t="s">
        <v>203</v>
      </c>
      <c r="B82" s="359"/>
      <c r="C82" s="359"/>
      <c r="D82" s="359"/>
      <c r="E82" s="359"/>
      <c r="F82" s="359"/>
      <c r="G82" s="359"/>
      <c r="H82" s="132"/>
      <c r="I82" s="132"/>
    </row>
    <row r="83" spans="1:9" s="133" customFormat="1" x14ac:dyDescent="0.25">
      <c r="A83" s="144">
        <v>3</v>
      </c>
      <c r="B83" s="329" t="s">
        <v>86</v>
      </c>
      <c r="C83" s="330"/>
      <c r="D83" s="330"/>
      <c r="E83" s="331"/>
      <c r="F83" s="144" t="s">
        <v>71</v>
      </c>
      <c r="G83" s="144" t="s">
        <v>66</v>
      </c>
      <c r="H83" s="132"/>
      <c r="I83" s="176"/>
    </row>
    <row r="84" spans="1:9" s="133" customFormat="1" x14ac:dyDescent="0.25">
      <c r="A84" s="157" t="s">
        <v>58</v>
      </c>
      <c r="B84" s="356" t="s">
        <v>204</v>
      </c>
      <c r="C84" s="357"/>
      <c r="D84" s="357"/>
      <c r="E84" s="358"/>
      <c r="F84" s="177">
        <v>0</v>
      </c>
      <c r="G84" s="169">
        <f>F84*$G$42</f>
        <v>0</v>
      </c>
      <c r="H84" s="132"/>
      <c r="I84" s="176"/>
    </row>
    <row r="85" spans="1:9" s="133" customFormat="1" x14ac:dyDescent="0.25">
      <c r="A85" s="157" t="s">
        <v>59</v>
      </c>
      <c r="B85" s="356" t="s">
        <v>205</v>
      </c>
      <c r="C85" s="357"/>
      <c r="D85" s="357"/>
      <c r="E85" s="358"/>
      <c r="F85" s="177">
        <f>F84*F59</f>
        <v>0</v>
      </c>
      <c r="G85" s="169">
        <f>F85*$G$42</f>
        <v>0</v>
      </c>
      <c r="H85" s="132"/>
      <c r="I85" s="176"/>
    </row>
    <row r="86" spans="1:9" s="133" customFormat="1" x14ac:dyDescent="0.25">
      <c r="A86" s="157" t="s">
        <v>60</v>
      </c>
      <c r="B86" s="356" t="s">
        <v>206</v>
      </c>
      <c r="C86" s="357"/>
      <c r="D86" s="357"/>
      <c r="E86" s="358"/>
      <c r="F86" s="177">
        <v>0</v>
      </c>
      <c r="G86" s="169">
        <f>F86*$G$42</f>
        <v>0</v>
      </c>
      <c r="H86" s="132"/>
      <c r="I86" s="132"/>
    </row>
    <row r="87" spans="1:9" s="133" customFormat="1" x14ac:dyDescent="0.25">
      <c r="A87" s="157" t="s">
        <v>61</v>
      </c>
      <c r="B87" s="356" t="s">
        <v>207</v>
      </c>
      <c r="C87" s="357"/>
      <c r="D87" s="357"/>
      <c r="E87" s="358"/>
      <c r="F87" s="177">
        <v>0</v>
      </c>
      <c r="G87" s="169">
        <f>F87*$G$42</f>
        <v>0</v>
      </c>
      <c r="H87" s="132"/>
      <c r="I87" s="132"/>
    </row>
    <row r="88" spans="1:9" s="133" customFormat="1" x14ac:dyDescent="0.25">
      <c r="A88" s="157" t="s">
        <v>68</v>
      </c>
      <c r="B88" s="356" t="s">
        <v>208</v>
      </c>
      <c r="C88" s="357"/>
      <c r="D88" s="357"/>
      <c r="E88" s="358"/>
      <c r="F88" s="177">
        <f>F62*F87</f>
        <v>0</v>
      </c>
      <c r="G88" s="169">
        <f>F62*G87</f>
        <v>0</v>
      </c>
      <c r="H88" s="132"/>
      <c r="I88" s="132"/>
    </row>
    <row r="89" spans="1:9" s="133" customFormat="1" x14ac:dyDescent="0.25">
      <c r="A89" s="157" t="s">
        <v>69</v>
      </c>
      <c r="B89" s="356" t="s">
        <v>209</v>
      </c>
      <c r="C89" s="357"/>
      <c r="D89" s="357"/>
      <c r="E89" s="358"/>
      <c r="F89" s="177">
        <v>0</v>
      </c>
      <c r="G89" s="169">
        <f>$G$42*F89</f>
        <v>0</v>
      </c>
      <c r="H89" s="132"/>
      <c r="I89" s="132"/>
    </row>
    <row r="90" spans="1:9" s="133" customFormat="1" ht="18" customHeight="1" x14ac:dyDescent="0.25">
      <c r="A90" s="326" t="s">
        <v>187</v>
      </c>
      <c r="B90" s="327"/>
      <c r="C90" s="327"/>
      <c r="D90" s="327"/>
      <c r="E90" s="328"/>
      <c r="F90" s="161">
        <f>SUM(F84:F89)</f>
        <v>0</v>
      </c>
      <c r="G90" s="151">
        <f>SUM(G84:G89)</f>
        <v>0</v>
      </c>
      <c r="H90" s="150"/>
      <c r="I90" s="132"/>
    </row>
    <row r="91" spans="1:9" s="133" customFormat="1" ht="18" customHeight="1" x14ac:dyDescent="0.25">
      <c r="A91" s="172"/>
      <c r="B91" s="172"/>
      <c r="C91" s="172"/>
      <c r="D91" s="172"/>
      <c r="E91" s="172"/>
      <c r="F91" s="172"/>
      <c r="G91" s="173"/>
      <c r="H91" s="132"/>
      <c r="I91" s="132"/>
    </row>
    <row r="92" spans="1:9" s="133" customFormat="1" x14ac:dyDescent="0.25">
      <c r="A92" s="359" t="s">
        <v>210</v>
      </c>
      <c r="B92" s="359"/>
      <c r="C92" s="359"/>
      <c r="D92" s="359"/>
      <c r="E92" s="359"/>
      <c r="F92" s="359"/>
      <c r="G92" s="359"/>
      <c r="H92" s="132"/>
      <c r="I92" s="132"/>
    </row>
    <row r="93" spans="1:9" s="133" customFormat="1" ht="18" customHeight="1" x14ac:dyDescent="0.25">
      <c r="A93" s="155" t="s">
        <v>211</v>
      </c>
      <c r="B93" s="172"/>
      <c r="C93" s="172"/>
      <c r="D93" s="172"/>
      <c r="E93" s="172"/>
      <c r="F93" s="172"/>
      <c r="G93" s="173"/>
      <c r="H93" s="132"/>
      <c r="I93" s="132"/>
    </row>
    <row r="94" spans="1:9" s="133" customFormat="1" x14ac:dyDescent="0.25">
      <c r="A94" s="144" t="s">
        <v>212</v>
      </c>
      <c r="B94" s="329" t="s">
        <v>213</v>
      </c>
      <c r="C94" s="330"/>
      <c r="D94" s="330"/>
      <c r="E94" s="331"/>
      <c r="F94" s="144" t="s">
        <v>71</v>
      </c>
      <c r="G94" s="144" t="s">
        <v>66</v>
      </c>
      <c r="H94" s="132"/>
      <c r="I94" s="132"/>
    </row>
    <row r="95" spans="1:9" s="133" customFormat="1" x14ac:dyDescent="0.3">
      <c r="A95" s="157" t="s">
        <v>58</v>
      </c>
      <c r="B95" s="369" t="s">
        <v>79</v>
      </c>
      <c r="C95" s="370"/>
      <c r="D95" s="370"/>
      <c r="E95" s="371"/>
      <c r="F95" s="178">
        <v>0</v>
      </c>
      <c r="G95" s="179">
        <f>$G$42*F95</f>
        <v>0</v>
      </c>
      <c r="H95" s="132"/>
      <c r="I95" s="132"/>
    </row>
    <row r="96" spans="1:9" s="133" customFormat="1" x14ac:dyDescent="0.3">
      <c r="A96" s="157" t="s">
        <v>59</v>
      </c>
      <c r="B96" s="356" t="s">
        <v>214</v>
      </c>
      <c r="C96" s="357"/>
      <c r="D96" s="357"/>
      <c r="E96" s="358"/>
      <c r="F96" s="178">
        <v>0</v>
      </c>
      <c r="G96" s="169">
        <f>$G$42*F96</f>
        <v>0</v>
      </c>
      <c r="H96" s="132"/>
      <c r="I96" s="132"/>
    </row>
    <row r="97" spans="1:12" s="133" customFormat="1" x14ac:dyDescent="0.3">
      <c r="A97" s="157" t="s">
        <v>60</v>
      </c>
      <c r="B97" s="356" t="s">
        <v>215</v>
      </c>
      <c r="C97" s="357"/>
      <c r="D97" s="357"/>
      <c r="E97" s="358"/>
      <c r="F97" s="180">
        <v>0</v>
      </c>
      <c r="G97" s="169">
        <f>$G$42*F97</f>
        <v>0</v>
      </c>
      <c r="H97" s="132"/>
      <c r="I97" s="132"/>
    </row>
    <row r="98" spans="1:12" s="133" customFormat="1" x14ac:dyDescent="0.3">
      <c r="A98" s="181" t="s">
        <v>61</v>
      </c>
      <c r="B98" s="356" t="s">
        <v>216</v>
      </c>
      <c r="C98" s="357"/>
      <c r="D98" s="357"/>
      <c r="E98" s="358"/>
      <c r="F98" s="178">
        <v>0</v>
      </c>
      <c r="G98" s="169">
        <f>$G$42*F98</f>
        <v>0</v>
      </c>
      <c r="H98" s="132"/>
      <c r="I98" s="132"/>
    </row>
    <row r="99" spans="1:12" s="133" customFormat="1" x14ac:dyDescent="0.3">
      <c r="A99" s="157" t="s">
        <v>68</v>
      </c>
      <c r="B99" s="356" t="s">
        <v>217</v>
      </c>
      <c r="C99" s="357"/>
      <c r="D99" s="357"/>
      <c r="E99" s="358"/>
      <c r="F99" s="180">
        <v>0</v>
      </c>
      <c r="G99" s="169">
        <f>$G$42*F99</f>
        <v>0</v>
      </c>
      <c r="H99" s="132"/>
      <c r="I99" s="132"/>
    </row>
    <row r="100" spans="1:12" s="133" customFormat="1" x14ac:dyDescent="0.3">
      <c r="A100" s="145" t="s">
        <v>69</v>
      </c>
      <c r="B100" s="332" t="s">
        <v>218</v>
      </c>
      <c r="C100" s="333"/>
      <c r="D100" s="333"/>
      <c r="E100" s="334"/>
      <c r="F100" s="180">
        <v>0</v>
      </c>
      <c r="G100" s="169">
        <v>0</v>
      </c>
      <c r="H100" s="132"/>
      <c r="I100" s="132"/>
    </row>
    <row r="101" spans="1:12" s="133" customFormat="1" ht="18" customHeight="1" x14ac:dyDescent="0.25">
      <c r="A101" s="326" t="s">
        <v>219</v>
      </c>
      <c r="B101" s="327"/>
      <c r="C101" s="327"/>
      <c r="D101" s="327"/>
      <c r="E101" s="327"/>
      <c r="F101" s="170">
        <f>SUM(F95:F100)</f>
        <v>0</v>
      </c>
      <c r="G101" s="151">
        <f>SUM(G95:G100)</f>
        <v>0</v>
      </c>
      <c r="H101" s="132"/>
      <c r="I101" s="132"/>
    </row>
    <row r="102" spans="1:12" s="133" customFormat="1" ht="18" customHeight="1" x14ac:dyDescent="0.25">
      <c r="A102" s="157" t="s">
        <v>180</v>
      </c>
      <c r="B102" s="369" t="s">
        <v>220</v>
      </c>
      <c r="C102" s="370"/>
      <c r="D102" s="370"/>
      <c r="E102" s="371"/>
      <c r="F102" s="158"/>
      <c r="G102" s="159">
        <f>G101*F62</f>
        <v>0</v>
      </c>
      <c r="H102" s="132"/>
      <c r="I102" s="132"/>
    </row>
    <row r="103" spans="1:12" s="133" customFormat="1" ht="18" customHeight="1" x14ac:dyDescent="0.25">
      <c r="A103" s="372" t="s">
        <v>187</v>
      </c>
      <c r="B103" s="373"/>
      <c r="C103" s="373"/>
      <c r="D103" s="373"/>
      <c r="E103" s="374"/>
      <c r="F103" s="161"/>
      <c r="G103" s="162">
        <f>G102+G101</f>
        <v>0</v>
      </c>
      <c r="H103" s="132"/>
      <c r="I103" s="132"/>
    </row>
    <row r="104" spans="1:12" s="133" customFormat="1" ht="18" customHeight="1" x14ac:dyDescent="0.25">
      <c r="A104" s="172"/>
      <c r="B104" s="172"/>
      <c r="C104" s="172"/>
      <c r="D104" s="172"/>
      <c r="E104" s="172"/>
      <c r="F104" s="172"/>
      <c r="G104" s="173"/>
      <c r="H104" s="132"/>
      <c r="I104" s="132"/>
    </row>
    <row r="105" spans="1:12" s="133" customFormat="1" x14ac:dyDescent="0.25">
      <c r="A105" s="329" t="s">
        <v>221</v>
      </c>
      <c r="B105" s="330"/>
      <c r="C105" s="330"/>
      <c r="D105" s="330"/>
      <c r="E105" s="331"/>
      <c r="F105" s="170" t="s">
        <v>71</v>
      </c>
      <c r="G105" s="162" t="s">
        <v>222</v>
      </c>
      <c r="H105" s="150"/>
      <c r="I105" s="132"/>
    </row>
    <row r="106" spans="1:12" s="133" customFormat="1" x14ac:dyDescent="0.25">
      <c r="A106" s="145" t="s">
        <v>58</v>
      </c>
      <c r="B106" s="332" t="s">
        <v>81</v>
      </c>
      <c r="C106" s="333"/>
      <c r="D106" s="333"/>
      <c r="E106" s="334"/>
      <c r="F106" s="165">
        <v>0</v>
      </c>
      <c r="G106" s="169">
        <f>$G$42*F106</f>
        <v>0</v>
      </c>
      <c r="H106" s="132"/>
      <c r="I106" s="132"/>
    </row>
    <row r="107" spans="1:12" s="133" customFormat="1" x14ac:dyDescent="0.25">
      <c r="A107" s="144"/>
      <c r="B107" s="329" t="s">
        <v>44</v>
      </c>
      <c r="C107" s="330"/>
      <c r="D107" s="330"/>
      <c r="E107" s="331"/>
      <c r="F107" s="170">
        <v>0</v>
      </c>
      <c r="G107" s="151">
        <f>SUM(G106)</f>
        <v>0</v>
      </c>
      <c r="H107" s="150"/>
      <c r="I107" s="132"/>
    </row>
    <row r="108" spans="1:12" s="133" customFormat="1" ht="18" customHeight="1" x14ac:dyDescent="0.25">
      <c r="A108" s="172"/>
      <c r="B108" s="172"/>
      <c r="C108" s="172"/>
      <c r="D108" s="172"/>
      <c r="E108" s="172"/>
      <c r="F108" s="172"/>
      <c r="G108" s="173"/>
      <c r="H108" s="132"/>
      <c r="I108" s="132"/>
    </row>
    <row r="109" spans="1:12" s="133" customFormat="1" ht="18" customHeight="1" x14ac:dyDescent="0.25">
      <c r="A109" s="174" t="s">
        <v>223</v>
      </c>
      <c r="B109" s="172"/>
      <c r="C109" s="172"/>
      <c r="D109" s="172"/>
      <c r="E109" s="172"/>
      <c r="F109" s="172"/>
      <c r="G109" s="173"/>
      <c r="H109" s="132"/>
      <c r="I109" s="132"/>
    </row>
    <row r="110" spans="1:12" s="133" customFormat="1" x14ac:dyDescent="0.25">
      <c r="A110" s="144">
        <v>4</v>
      </c>
      <c r="B110" s="329" t="s">
        <v>196</v>
      </c>
      <c r="C110" s="330"/>
      <c r="D110" s="330"/>
      <c r="E110" s="330"/>
      <c r="F110" s="331"/>
      <c r="G110" s="144" t="s">
        <v>66</v>
      </c>
      <c r="H110" s="132"/>
      <c r="I110" s="132"/>
    </row>
    <row r="111" spans="1:12" s="133" customFormat="1" x14ac:dyDescent="0.25">
      <c r="A111" s="145" t="s">
        <v>212</v>
      </c>
      <c r="B111" s="356" t="s">
        <v>80</v>
      </c>
      <c r="C111" s="357"/>
      <c r="D111" s="357"/>
      <c r="E111" s="357"/>
      <c r="F111" s="358"/>
      <c r="G111" s="169">
        <f>G103</f>
        <v>0</v>
      </c>
      <c r="H111" s="132"/>
      <c r="I111" s="132"/>
      <c r="J111" s="175"/>
      <c r="K111" s="154"/>
      <c r="L111" s="154"/>
    </row>
    <row r="112" spans="1:12" s="133" customFormat="1" x14ac:dyDescent="0.25">
      <c r="A112" s="145" t="s">
        <v>224</v>
      </c>
      <c r="B112" s="356" t="s">
        <v>82</v>
      </c>
      <c r="C112" s="357"/>
      <c r="D112" s="357"/>
      <c r="E112" s="357"/>
      <c r="F112" s="358"/>
      <c r="G112" s="169">
        <f>G107</f>
        <v>0</v>
      </c>
      <c r="H112" s="132"/>
      <c r="I112" s="132"/>
      <c r="K112" s="154"/>
    </row>
    <row r="113" spans="1:11" s="133" customFormat="1" ht="18" customHeight="1" x14ac:dyDescent="0.25">
      <c r="A113" s="326" t="s">
        <v>187</v>
      </c>
      <c r="B113" s="327"/>
      <c r="C113" s="327"/>
      <c r="D113" s="327"/>
      <c r="E113" s="327"/>
      <c r="F113" s="328"/>
      <c r="G113" s="151">
        <f>SUM(G110:G112)</f>
        <v>0</v>
      </c>
      <c r="H113" s="132"/>
      <c r="I113" s="132"/>
    </row>
    <row r="114" spans="1:11" s="133" customFormat="1" ht="18" customHeight="1" x14ac:dyDescent="0.25">
      <c r="A114" s="172"/>
      <c r="B114" s="172"/>
      <c r="C114" s="172"/>
      <c r="D114" s="172"/>
      <c r="E114" s="172"/>
      <c r="F114" s="172"/>
      <c r="G114" s="173"/>
      <c r="H114" s="132"/>
      <c r="I114" s="132"/>
    </row>
    <row r="115" spans="1:11" s="133" customFormat="1" x14ac:dyDescent="0.25">
      <c r="A115" s="359" t="s">
        <v>225</v>
      </c>
      <c r="B115" s="359"/>
      <c r="C115" s="359"/>
      <c r="D115" s="359"/>
      <c r="E115" s="359"/>
      <c r="F115" s="359"/>
      <c r="G115" s="359"/>
      <c r="H115" s="132"/>
      <c r="I115" s="132"/>
    </row>
    <row r="116" spans="1:11" s="133" customFormat="1" x14ac:dyDescent="0.25">
      <c r="A116" s="144">
        <v>5</v>
      </c>
      <c r="B116" s="329" t="s">
        <v>226</v>
      </c>
      <c r="C116" s="330"/>
      <c r="D116" s="330"/>
      <c r="E116" s="330"/>
      <c r="F116" s="331"/>
      <c r="G116" s="144" t="s">
        <v>66</v>
      </c>
      <c r="H116" s="132"/>
      <c r="I116" s="132"/>
    </row>
    <row r="117" spans="1:11" s="133" customFormat="1" x14ac:dyDescent="0.25">
      <c r="A117" s="145" t="s">
        <v>58</v>
      </c>
      <c r="B117" s="332" t="s">
        <v>227</v>
      </c>
      <c r="C117" s="333"/>
      <c r="D117" s="333"/>
      <c r="E117" s="333"/>
      <c r="F117" s="334"/>
      <c r="G117" s="148">
        <f>'POR, UNI'!E11</f>
        <v>0</v>
      </c>
      <c r="H117" s="132"/>
      <c r="I117" s="132"/>
    </row>
    <row r="118" spans="1:11" s="133" customFormat="1" x14ac:dyDescent="0.25">
      <c r="A118" s="145" t="s">
        <v>59</v>
      </c>
      <c r="B118" s="182" t="s">
        <v>228</v>
      </c>
      <c r="C118" s="183"/>
      <c r="D118" s="183"/>
      <c r="E118" s="183"/>
      <c r="F118" s="184"/>
      <c r="G118" s="149">
        <v>0</v>
      </c>
      <c r="H118" s="185"/>
      <c r="I118" s="132"/>
    </row>
    <row r="119" spans="1:11" s="133" customFormat="1" x14ac:dyDescent="0.25">
      <c r="A119" s="145" t="s">
        <v>60</v>
      </c>
      <c r="B119" s="356" t="s">
        <v>229</v>
      </c>
      <c r="C119" s="357"/>
      <c r="D119" s="357"/>
      <c r="E119" s="357"/>
      <c r="F119" s="358"/>
      <c r="G119" s="149">
        <v>0</v>
      </c>
      <c r="H119" s="185"/>
      <c r="I119" s="132"/>
    </row>
    <row r="120" spans="1:11" s="133" customFormat="1" x14ac:dyDescent="0.25">
      <c r="A120" s="145" t="s">
        <v>61</v>
      </c>
      <c r="B120" s="186" t="s">
        <v>230</v>
      </c>
      <c r="C120" s="187"/>
      <c r="D120" s="187"/>
      <c r="E120" s="187"/>
      <c r="F120" s="188"/>
      <c r="G120" s="149">
        <v>0</v>
      </c>
      <c r="H120" s="185"/>
      <c r="I120" s="132"/>
    </row>
    <row r="121" spans="1:11" s="133" customFormat="1" x14ac:dyDescent="0.25">
      <c r="A121" s="144"/>
      <c r="B121" s="329" t="s">
        <v>231</v>
      </c>
      <c r="C121" s="330"/>
      <c r="D121" s="330"/>
      <c r="E121" s="330"/>
      <c r="F121" s="331"/>
      <c r="G121" s="151">
        <f>SUM(G117:G120)</f>
        <v>0</v>
      </c>
      <c r="H121" s="132"/>
      <c r="I121" s="132"/>
    </row>
    <row r="122" spans="1:11" s="133" customFormat="1" x14ac:dyDescent="0.25">
      <c r="A122" s="189" t="s">
        <v>232</v>
      </c>
      <c r="B122" s="132"/>
      <c r="C122" s="132"/>
      <c r="D122" s="132"/>
      <c r="E122" s="132"/>
      <c r="F122" s="132"/>
      <c r="G122" s="132"/>
      <c r="H122" s="132"/>
      <c r="I122" s="132"/>
    </row>
    <row r="123" spans="1:11" s="133" customFormat="1" x14ac:dyDescent="0.25">
      <c r="A123" s="172"/>
      <c r="B123" s="174"/>
      <c r="C123" s="174"/>
      <c r="D123" s="174"/>
      <c r="E123" s="174"/>
      <c r="F123" s="174"/>
      <c r="G123" s="173"/>
      <c r="H123" s="132"/>
      <c r="I123" s="132"/>
      <c r="K123" s="175"/>
    </row>
    <row r="124" spans="1:11" s="133" customFormat="1" x14ac:dyDescent="0.25">
      <c r="A124" s="359" t="s">
        <v>233</v>
      </c>
      <c r="B124" s="359"/>
      <c r="C124" s="359"/>
      <c r="D124" s="359"/>
      <c r="E124" s="359"/>
      <c r="F124" s="359"/>
      <c r="G124" s="359"/>
      <c r="H124" s="153"/>
      <c r="I124" s="132"/>
    </row>
    <row r="125" spans="1:11" s="133" customFormat="1" x14ac:dyDescent="0.25">
      <c r="A125" s="143"/>
      <c r="B125" s="140"/>
      <c r="C125" s="140"/>
      <c r="D125" s="140"/>
      <c r="E125" s="140"/>
      <c r="F125" s="140"/>
      <c r="G125" s="140"/>
      <c r="H125" s="150"/>
      <c r="I125" s="132"/>
    </row>
    <row r="126" spans="1:11" s="133" customFormat="1" x14ac:dyDescent="0.25">
      <c r="A126" s="144">
        <v>6</v>
      </c>
      <c r="B126" s="329" t="s">
        <v>234</v>
      </c>
      <c r="C126" s="330"/>
      <c r="D126" s="330"/>
      <c r="E126" s="331"/>
      <c r="F126" s="144" t="s">
        <v>71</v>
      </c>
      <c r="G126" s="144" t="s">
        <v>66</v>
      </c>
      <c r="H126" s="132"/>
      <c r="I126" s="132"/>
    </row>
    <row r="127" spans="1:11" s="133" customFormat="1" x14ac:dyDescent="0.25">
      <c r="A127" s="145" t="s">
        <v>58</v>
      </c>
      <c r="B127" s="332" t="s">
        <v>83</v>
      </c>
      <c r="C127" s="333"/>
      <c r="D127" s="333"/>
      <c r="E127" s="334"/>
      <c r="F127" s="228">
        <v>0</v>
      </c>
      <c r="G127" s="169">
        <f>F127*H127</f>
        <v>0</v>
      </c>
      <c r="H127" s="150">
        <f>G42+G50+G62+G73+G90+G113+G121</f>
        <v>0</v>
      </c>
      <c r="I127" s="132"/>
      <c r="J127" s="133" t="s">
        <v>171</v>
      </c>
      <c r="K127" s="191"/>
    </row>
    <row r="128" spans="1:11" s="133" customFormat="1" x14ac:dyDescent="0.25">
      <c r="A128" s="145" t="s">
        <v>59</v>
      </c>
      <c r="B128" s="332" t="s">
        <v>85</v>
      </c>
      <c r="C128" s="333"/>
      <c r="D128" s="333"/>
      <c r="E128" s="334"/>
      <c r="F128" s="192"/>
      <c r="G128" s="148"/>
      <c r="H128" s="132"/>
      <c r="I128" s="132"/>
      <c r="K128" s="193"/>
    </row>
    <row r="129" spans="1:11" s="133" customFormat="1" x14ac:dyDescent="0.25">
      <c r="A129" s="360" t="s">
        <v>155</v>
      </c>
      <c r="B129" s="363" t="s">
        <v>333</v>
      </c>
      <c r="C129" s="364"/>
      <c r="D129" s="364"/>
      <c r="E129" s="365"/>
      <c r="F129" s="289">
        <v>1.6500000000000001E-2</v>
      </c>
      <c r="G129" s="290">
        <f>H147*F129</f>
        <v>0</v>
      </c>
      <c r="H129" s="132"/>
      <c r="I129" s="132"/>
      <c r="K129" s="193"/>
    </row>
    <row r="130" spans="1:11" s="133" customFormat="1" x14ac:dyDescent="0.25">
      <c r="A130" s="361"/>
      <c r="B130" s="363" t="s">
        <v>334</v>
      </c>
      <c r="C130" s="364"/>
      <c r="D130" s="364"/>
      <c r="E130" s="365"/>
      <c r="F130" s="289">
        <v>7.5999999999999998E-2</v>
      </c>
      <c r="G130" s="290">
        <f>H148*F130</f>
        <v>0</v>
      </c>
      <c r="H130" s="132"/>
      <c r="I130" s="132"/>
      <c r="K130" s="193"/>
    </row>
    <row r="131" spans="1:11" s="133" customFormat="1" x14ac:dyDescent="0.25">
      <c r="A131" s="361"/>
      <c r="B131" s="291" t="s">
        <v>330</v>
      </c>
      <c r="C131" s="292"/>
      <c r="D131" s="292"/>
      <c r="E131" s="293"/>
      <c r="F131" s="289">
        <v>0.05</v>
      </c>
      <c r="G131" s="290">
        <f>H147*F131</f>
        <v>0</v>
      </c>
      <c r="H131" s="132"/>
      <c r="I131" s="132"/>
      <c r="K131" s="193"/>
    </row>
    <row r="132" spans="1:11" s="133" customFormat="1" x14ac:dyDescent="0.25">
      <c r="A132" s="361"/>
      <c r="B132" s="366" t="s">
        <v>335</v>
      </c>
      <c r="C132" s="367"/>
      <c r="D132" s="367"/>
      <c r="E132" s="368"/>
      <c r="F132" s="294">
        <v>0</v>
      </c>
      <c r="G132" s="290">
        <f t="shared" ref="G132:G133" si="1">H148*F132</f>
        <v>0</v>
      </c>
      <c r="H132" s="132"/>
      <c r="I132" s="132"/>
      <c r="K132" s="193"/>
    </row>
    <row r="133" spans="1:11" s="133" customFormat="1" x14ac:dyDescent="0.25">
      <c r="A133" s="362"/>
      <c r="B133" s="366" t="s">
        <v>235</v>
      </c>
      <c r="C133" s="367"/>
      <c r="D133" s="367"/>
      <c r="E133" s="368"/>
      <c r="F133" s="294">
        <v>0</v>
      </c>
      <c r="G133" s="290">
        <f t="shared" si="1"/>
        <v>0</v>
      </c>
      <c r="H133" s="132"/>
      <c r="I133" s="132"/>
      <c r="K133" s="193"/>
    </row>
    <row r="134" spans="1:11" s="133" customFormat="1" x14ac:dyDescent="0.25">
      <c r="A134" s="350" t="s">
        <v>336</v>
      </c>
      <c r="B134" s="353" t="s">
        <v>333</v>
      </c>
      <c r="C134" s="354"/>
      <c r="D134" s="354"/>
      <c r="E134" s="355"/>
      <c r="F134" s="295">
        <v>6.4999999999999997E-3</v>
      </c>
      <c r="G134" s="296">
        <f>H152*F134</f>
        <v>0</v>
      </c>
      <c r="H134" s="150"/>
      <c r="I134" s="132"/>
      <c r="J134" s="194"/>
    </row>
    <row r="135" spans="1:11" s="133" customFormat="1" x14ac:dyDescent="0.25">
      <c r="A135" s="351"/>
      <c r="B135" s="353" t="s">
        <v>334</v>
      </c>
      <c r="C135" s="354"/>
      <c r="D135" s="354"/>
      <c r="E135" s="355"/>
      <c r="F135" s="295">
        <v>0.03</v>
      </c>
      <c r="G135" s="296">
        <f>H153*F135</f>
        <v>0</v>
      </c>
      <c r="H135" s="132"/>
      <c r="I135" s="132"/>
    </row>
    <row r="136" spans="1:11" s="133" customFormat="1" x14ac:dyDescent="0.25">
      <c r="A136" s="351"/>
      <c r="B136" s="297" t="s">
        <v>330</v>
      </c>
      <c r="C136" s="298"/>
      <c r="D136" s="298"/>
      <c r="E136" s="299"/>
      <c r="F136" s="295">
        <v>0.05</v>
      </c>
      <c r="G136" s="296">
        <f>H152*F136</f>
        <v>0</v>
      </c>
      <c r="H136" s="132"/>
      <c r="I136" s="132"/>
    </row>
    <row r="137" spans="1:11" s="133" customFormat="1" x14ac:dyDescent="0.25">
      <c r="A137" s="351"/>
      <c r="B137" s="347" t="s">
        <v>335</v>
      </c>
      <c r="C137" s="348"/>
      <c r="D137" s="348"/>
      <c r="E137" s="349"/>
      <c r="F137" s="300">
        <v>0</v>
      </c>
      <c r="G137" s="296">
        <f>H153*F137</f>
        <v>0</v>
      </c>
      <c r="H137" s="150"/>
      <c r="I137" s="132"/>
    </row>
    <row r="138" spans="1:11" s="133" customFormat="1" x14ac:dyDescent="0.25">
      <c r="A138" s="352"/>
      <c r="B138" s="347" t="s">
        <v>235</v>
      </c>
      <c r="C138" s="348"/>
      <c r="D138" s="348"/>
      <c r="E138" s="349"/>
      <c r="F138" s="300">
        <v>0</v>
      </c>
      <c r="G138" s="296">
        <f>H154*F138</f>
        <v>0</v>
      </c>
      <c r="H138" s="132"/>
      <c r="I138" s="132"/>
    </row>
    <row r="139" spans="1:11" s="133" customFormat="1" x14ac:dyDescent="0.25">
      <c r="A139" s="145" t="s">
        <v>60</v>
      </c>
      <c r="B139" s="332" t="s">
        <v>84</v>
      </c>
      <c r="C139" s="333"/>
      <c r="D139" s="333"/>
      <c r="E139" s="334"/>
      <c r="F139" s="195">
        <v>0</v>
      </c>
      <c r="G139" s="148">
        <f>H127*F139</f>
        <v>0</v>
      </c>
      <c r="H139" s="150"/>
      <c r="I139" s="132"/>
    </row>
    <row r="140" spans="1:11" s="133" customFormat="1" x14ac:dyDescent="0.25">
      <c r="A140" s="144"/>
      <c r="B140" s="329" t="s">
        <v>44</v>
      </c>
      <c r="C140" s="330"/>
      <c r="D140" s="330"/>
      <c r="E140" s="331"/>
      <c r="F140" s="161">
        <f>SUM(F127:F139)</f>
        <v>0.22900000000000001</v>
      </c>
      <c r="G140" s="151">
        <f>SUM(G127:G139)</f>
        <v>0</v>
      </c>
      <c r="H140" s="153"/>
      <c r="I140" s="150"/>
    </row>
    <row r="141" spans="1:11" s="133" customFormat="1" x14ac:dyDescent="0.25">
      <c r="A141" s="132"/>
      <c r="B141" s="132"/>
      <c r="C141" s="132"/>
      <c r="D141" s="132"/>
      <c r="E141" s="132"/>
      <c r="F141" s="132"/>
      <c r="G141" s="132"/>
      <c r="H141" s="132"/>
      <c r="I141" s="132"/>
    </row>
    <row r="142" spans="1:11" s="133" customFormat="1" x14ac:dyDescent="0.25">
      <c r="A142" s="346" t="s">
        <v>236</v>
      </c>
      <c r="B142" s="346"/>
      <c r="C142" s="346"/>
      <c r="D142" s="346"/>
      <c r="E142" s="346"/>
      <c r="F142" s="346"/>
      <c r="G142" s="346"/>
      <c r="H142" s="132"/>
      <c r="I142" s="132"/>
    </row>
    <row r="143" spans="1:11" s="133" customFormat="1" x14ac:dyDescent="0.25">
      <c r="A143" s="132"/>
      <c r="B143" s="132"/>
      <c r="C143" s="132"/>
      <c r="D143" s="132"/>
      <c r="E143" s="132"/>
      <c r="F143" s="132"/>
      <c r="G143" s="132"/>
      <c r="H143" s="132"/>
      <c r="I143" s="132"/>
    </row>
    <row r="144" spans="1:11" s="133" customFormat="1" x14ac:dyDescent="0.25">
      <c r="A144" s="144"/>
      <c r="B144" s="329" t="s">
        <v>237</v>
      </c>
      <c r="C144" s="330"/>
      <c r="D144" s="330"/>
      <c r="E144" s="330"/>
      <c r="F144" s="331"/>
      <c r="G144" s="144" t="s">
        <v>66</v>
      </c>
      <c r="H144" s="132"/>
      <c r="I144" s="132"/>
    </row>
    <row r="145" spans="1:12" s="133" customFormat="1" x14ac:dyDescent="0.25">
      <c r="A145" s="145" t="s">
        <v>58</v>
      </c>
      <c r="B145" s="332" t="s">
        <v>238</v>
      </c>
      <c r="C145" s="333"/>
      <c r="D145" s="333"/>
      <c r="E145" s="333"/>
      <c r="F145" s="334"/>
      <c r="G145" s="148">
        <f>G42</f>
        <v>0</v>
      </c>
      <c r="H145" s="132"/>
      <c r="I145" s="132"/>
    </row>
    <row r="146" spans="1:12" s="133" customFormat="1" x14ac:dyDescent="0.25">
      <c r="A146" s="145" t="s">
        <v>59</v>
      </c>
      <c r="B146" s="332" t="s">
        <v>239</v>
      </c>
      <c r="C146" s="333"/>
      <c r="D146" s="333"/>
      <c r="E146" s="333"/>
      <c r="F146" s="334"/>
      <c r="G146" s="148">
        <f>G80</f>
        <v>0</v>
      </c>
      <c r="H146" s="132"/>
      <c r="I146" s="132"/>
    </row>
    <row r="147" spans="1:12" s="133" customFormat="1" x14ac:dyDescent="0.25">
      <c r="A147" s="145" t="s">
        <v>60</v>
      </c>
      <c r="B147" s="332" t="s">
        <v>240</v>
      </c>
      <c r="C147" s="333"/>
      <c r="D147" s="333"/>
      <c r="E147" s="333"/>
      <c r="F147" s="334"/>
      <c r="G147" s="148">
        <f>G90</f>
        <v>0</v>
      </c>
      <c r="H147" s="132"/>
      <c r="I147" s="132"/>
    </row>
    <row r="148" spans="1:12" s="133" customFormat="1" x14ac:dyDescent="0.25">
      <c r="A148" s="145" t="s">
        <v>61</v>
      </c>
      <c r="B148" s="332" t="s">
        <v>241</v>
      </c>
      <c r="C148" s="333"/>
      <c r="D148" s="333"/>
      <c r="E148" s="333"/>
      <c r="F148" s="334"/>
      <c r="G148" s="148">
        <f>G113</f>
        <v>0</v>
      </c>
      <c r="H148" s="132"/>
      <c r="I148" s="132"/>
    </row>
    <row r="149" spans="1:12" s="133" customFormat="1" x14ac:dyDescent="0.25">
      <c r="A149" s="145" t="s">
        <v>68</v>
      </c>
      <c r="B149" s="332" t="s">
        <v>242</v>
      </c>
      <c r="C149" s="333"/>
      <c r="D149" s="333"/>
      <c r="E149" s="333"/>
      <c r="F149" s="334"/>
      <c r="G149" s="148">
        <f>G121</f>
        <v>0</v>
      </c>
      <c r="H149" s="132"/>
      <c r="I149" s="132"/>
    </row>
    <row r="150" spans="1:12" s="133" customFormat="1" x14ac:dyDescent="0.25">
      <c r="A150" s="326" t="s">
        <v>243</v>
      </c>
      <c r="B150" s="327"/>
      <c r="C150" s="327"/>
      <c r="D150" s="327"/>
      <c r="E150" s="327"/>
      <c r="F150" s="328"/>
      <c r="G150" s="162">
        <f>SUM(G145:G149)</f>
        <v>0</v>
      </c>
      <c r="H150" s="132">
        <v>0</v>
      </c>
      <c r="I150" s="132"/>
    </row>
    <row r="151" spans="1:12" s="133" customFormat="1" x14ac:dyDescent="0.25">
      <c r="A151" s="145" t="s">
        <v>69</v>
      </c>
      <c r="B151" s="332" t="s">
        <v>244</v>
      </c>
      <c r="C151" s="333"/>
      <c r="D151" s="333"/>
      <c r="E151" s="333"/>
      <c r="F151" s="334"/>
      <c r="G151" s="148">
        <f>G140</f>
        <v>0</v>
      </c>
      <c r="H151" s="150"/>
      <c r="I151" s="132"/>
    </row>
    <row r="152" spans="1:12" s="133" customFormat="1" x14ac:dyDescent="0.25">
      <c r="A152" s="144"/>
      <c r="B152" s="329" t="s">
        <v>245</v>
      </c>
      <c r="C152" s="330"/>
      <c r="D152" s="330"/>
      <c r="E152" s="330"/>
      <c r="F152" s="331"/>
      <c r="G152" s="151">
        <f>G151+G150</f>
        <v>0</v>
      </c>
      <c r="H152" s="196">
        <f>(H80+G90+G113+G121+G127+G139)/(1-J152)</f>
        <v>0</v>
      </c>
      <c r="I152" s="132"/>
      <c r="J152" s="197">
        <f>F137+F134</f>
        <v>6.4999999999999997E-3</v>
      </c>
    </row>
    <row r="153" spans="1:12" s="133" customFormat="1" x14ac:dyDescent="0.25">
      <c r="A153" s="132"/>
      <c r="B153" s="132"/>
      <c r="C153" s="132"/>
      <c r="D153" s="132"/>
      <c r="E153" s="132"/>
      <c r="F153" s="132"/>
      <c r="G153" s="132"/>
      <c r="H153" s="132"/>
      <c r="I153" s="132"/>
      <c r="K153" s="198"/>
      <c r="L153" s="198"/>
    </row>
    <row r="154" spans="1:12" s="133" customFormat="1" x14ac:dyDescent="0.3">
      <c r="A154" s="340" t="s">
        <v>246</v>
      </c>
      <c r="B154" s="340"/>
      <c r="C154" s="340"/>
      <c r="D154" s="340"/>
      <c r="E154" s="340"/>
      <c r="F154" s="340"/>
      <c r="G154" s="340"/>
      <c r="H154" s="340"/>
      <c r="I154" s="340"/>
      <c r="K154" s="199"/>
      <c r="L154" s="200"/>
    </row>
    <row r="155" spans="1:12" s="133" customFormat="1" x14ac:dyDescent="0.3">
      <c r="A155" s="139"/>
      <c r="B155" s="139"/>
      <c r="C155" s="139"/>
      <c r="D155" s="139"/>
      <c r="E155" s="139"/>
      <c r="F155" s="139"/>
      <c r="G155" s="139"/>
      <c r="H155" s="139"/>
      <c r="I155" s="139"/>
    </row>
    <row r="156" spans="1:12" s="133" customFormat="1" ht="60" x14ac:dyDescent="0.25">
      <c r="A156" s="341" t="s">
        <v>64</v>
      </c>
      <c r="B156" s="342"/>
      <c r="C156" s="201" t="s">
        <v>247</v>
      </c>
      <c r="D156" s="201" t="s">
        <v>248</v>
      </c>
      <c r="E156" s="201" t="s">
        <v>249</v>
      </c>
      <c r="F156" s="201" t="s">
        <v>250</v>
      </c>
      <c r="G156" s="201" t="s">
        <v>251</v>
      </c>
      <c r="H156" s="132"/>
      <c r="I156" s="132"/>
    </row>
    <row r="157" spans="1:12" s="133" customFormat="1" x14ac:dyDescent="0.3">
      <c r="A157" s="202" t="s">
        <v>252</v>
      </c>
      <c r="B157" s="203" t="s">
        <v>280</v>
      </c>
      <c r="C157" s="204">
        <f>G152</f>
        <v>0</v>
      </c>
      <c r="D157" s="142">
        <v>1</v>
      </c>
      <c r="E157" s="204">
        <f>D157*C157</f>
        <v>0</v>
      </c>
      <c r="F157" s="142">
        <v>1</v>
      </c>
      <c r="G157" s="204">
        <f>C157*D157*F157</f>
        <v>0</v>
      </c>
      <c r="H157" s="132"/>
      <c r="I157" s="132"/>
    </row>
    <row r="158" spans="1:12" s="133" customFormat="1" x14ac:dyDescent="0.3">
      <c r="A158" s="343" t="s">
        <v>254</v>
      </c>
      <c r="B158" s="344"/>
      <c r="C158" s="344"/>
      <c r="D158" s="344"/>
      <c r="E158" s="344"/>
      <c r="F158" s="345"/>
      <c r="G158" s="205">
        <f>SUM(G157:G157)</f>
        <v>0</v>
      </c>
      <c r="H158" s="206"/>
      <c r="I158" s="207"/>
      <c r="J158" s="208"/>
    </row>
    <row r="159" spans="1:12" s="133" customFormat="1" x14ac:dyDescent="0.3">
      <c r="A159" s="209"/>
      <c r="B159" s="209"/>
      <c r="C159" s="209"/>
      <c r="D159" s="209"/>
      <c r="E159" s="209"/>
      <c r="F159" s="209"/>
      <c r="G159" s="209"/>
      <c r="H159" s="209"/>
      <c r="I159" s="207"/>
    </row>
    <row r="160" spans="1:12" s="133" customFormat="1" x14ac:dyDescent="0.25">
      <c r="A160" s="346" t="s">
        <v>255</v>
      </c>
      <c r="B160" s="346"/>
      <c r="C160" s="346"/>
      <c r="D160" s="346"/>
      <c r="E160" s="346"/>
      <c r="F160" s="346"/>
      <c r="G160" s="346"/>
      <c r="H160" s="132"/>
      <c r="I160" s="132"/>
    </row>
    <row r="161" spans="1:10" s="133" customFormat="1" x14ac:dyDescent="0.25">
      <c r="A161" s="132"/>
      <c r="B161" s="132"/>
      <c r="C161" s="132"/>
      <c r="D161" s="132"/>
      <c r="E161" s="132"/>
      <c r="F161" s="132"/>
      <c r="G161" s="132"/>
      <c r="H161" s="132"/>
      <c r="I161" s="132"/>
    </row>
    <row r="162" spans="1:10" s="133" customFormat="1" x14ac:dyDescent="0.25">
      <c r="A162" s="144"/>
      <c r="B162" s="326" t="s">
        <v>256</v>
      </c>
      <c r="C162" s="327"/>
      <c r="D162" s="327"/>
      <c r="E162" s="327"/>
      <c r="F162" s="327"/>
      <c r="G162" s="328"/>
      <c r="H162" s="132"/>
      <c r="I162" s="132"/>
    </row>
    <row r="163" spans="1:10" s="133" customFormat="1" x14ac:dyDescent="0.25">
      <c r="A163" s="144"/>
      <c r="B163" s="329" t="s">
        <v>89</v>
      </c>
      <c r="C163" s="330"/>
      <c r="D163" s="330"/>
      <c r="E163" s="330"/>
      <c r="F163" s="331"/>
      <c r="G163" s="144" t="s">
        <v>66</v>
      </c>
      <c r="H163" s="132"/>
      <c r="I163" s="132"/>
    </row>
    <row r="164" spans="1:10" s="133" customFormat="1" x14ac:dyDescent="0.25">
      <c r="A164" s="145" t="s">
        <v>58</v>
      </c>
      <c r="B164" s="332" t="s">
        <v>257</v>
      </c>
      <c r="C164" s="333"/>
      <c r="D164" s="333"/>
      <c r="E164" s="333"/>
      <c r="F164" s="334"/>
      <c r="G164" s="148">
        <f>G152</f>
        <v>0</v>
      </c>
      <c r="H164" s="132"/>
      <c r="I164" s="132"/>
    </row>
    <row r="165" spans="1:10" s="133" customFormat="1" x14ac:dyDescent="0.25">
      <c r="A165" s="145" t="s">
        <v>59</v>
      </c>
      <c r="B165" s="332" t="s">
        <v>258</v>
      </c>
      <c r="C165" s="333"/>
      <c r="D165" s="333"/>
      <c r="E165" s="333"/>
      <c r="F165" s="334"/>
      <c r="G165" s="148">
        <f>G158</f>
        <v>0</v>
      </c>
      <c r="H165" s="150"/>
      <c r="I165" s="132"/>
    </row>
    <row r="166" spans="1:10" s="133" customFormat="1" x14ac:dyDescent="0.35">
      <c r="A166" s="210" t="s">
        <v>60</v>
      </c>
      <c r="B166" s="335" t="s">
        <v>259</v>
      </c>
      <c r="C166" s="336"/>
      <c r="D166" s="336"/>
      <c r="E166" s="336"/>
      <c r="F166" s="337"/>
      <c r="G166" s="211">
        <f>G165*F16</f>
        <v>0</v>
      </c>
      <c r="H166" s="212">
        <f>G165*10.46666</f>
        <v>0</v>
      </c>
      <c r="I166" s="150"/>
      <c r="J166" s="213"/>
    </row>
    <row r="167" spans="1:10" s="133" customFormat="1" x14ac:dyDescent="0.25">
      <c r="A167" s="132"/>
      <c r="B167" s="132"/>
      <c r="C167" s="132"/>
      <c r="D167" s="132"/>
      <c r="E167" s="132"/>
      <c r="F167" s="132"/>
      <c r="G167" s="132"/>
      <c r="H167" s="132"/>
      <c r="I167" s="132"/>
    </row>
    <row r="168" spans="1:10" s="133" customFormat="1" x14ac:dyDescent="0.25">
      <c r="A168" s="132"/>
      <c r="B168" s="132"/>
      <c r="C168" s="132"/>
      <c r="D168" s="132"/>
      <c r="E168" s="132"/>
      <c r="F168" s="132"/>
      <c r="G168" s="132"/>
      <c r="H168" s="132"/>
      <c r="I168" s="132"/>
    </row>
    <row r="169" spans="1:10" s="133" customFormat="1" ht="64.5" hidden="1" customHeight="1" x14ac:dyDescent="0.25">
      <c r="A169" s="338" t="s">
        <v>260</v>
      </c>
      <c r="B169" s="339"/>
      <c r="C169" s="339"/>
      <c r="D169" s="339"/>
      <c r="E169" s="339"/>
      <c r="F169" s="339"/>
      <c r="G169" s="339"/>
      <c r="H169" s="132"/>
      <c r="I169" s="132"/>
    </row>
    <row r="170" spans="1:10" s="133" customFormat="1" x14ac:dyDescent="0.25">
      <c r="A170" s="132"/>
      <c r="B170" s="132"/>
      <c r="C170" s="132"/>
      <c r="D170" s="132"/>
      <c r="E170" s="132"/>
      <c r="F170" s="132"/>
      <c r="G170" s="132"/>
      <c r="H170" s="132"/>
      <c r="I170" s="132"/>
    </row>
    <row r="171" spans="1:10" s="133" customFormat="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</row>
    <row r="172" spans="1:10" s="133" customFormat="1" x14ac:dyDescent="0.25">
      <c r="A172" s="132"/>
      <c r="B172" s="132"/>
      <c r="C172" s="132"/>
      <c r="D172" s="132"/>
      <c r="E172" s="132"/>
      <c r="F172" s="132"/>
      <c r="G172" s="132"/>
      <c r="H172" s="132"/>
      <c r="I172" s="132"/>
    </row>
    <row r="173" spans="1:10" s="133" customFormat="1" x14ac:dyDescent="0.25">
      <c r="A173" s="132"/>
      <c r="B173" s="132"/>
      <c r="C173" s="132"/>
      <c r="D173" s="132"/>
      <c r="E173" s="132"/>
      <c r="F173" s="132"/>
      <c r="G173" s="132"/>
      <c r="H173" s="132"/>
      <c r="I173" s="132"/>
    </row>
    <row r="174" spans="1:10" s="133" customFormat="1" x14ac:dyDescent="0.25">
      <c r="A174" s="132"/>
      <c r="B174" s="132"/>
      <c r="C174" s="132"/>
      <c r="D174" s="132"/>
      <c r="E174" s="132"/>
      <c r="F174" s="132"/>
      <c r="G174" s="132"/>
      <c r="H174" s="132"/>
      <c r="I174" s="132"/>
    </row>
    <row r="175" spans="1:10" s="133" customFormat="1" x14ac:dyDescent="0.25">
      <c r="A175" s="132"/>
      <c r="B175" s="132"/>
      <c r="C175" s="132"/>
      <c r="D175" s="132"/>
      <c r="E175" s="132"/>
      <c r="F175" s="132"/>
      <c r="G175" s="132"/>
      <c r="H175" s="132"/>
      <c r="I175" s="132"/>
    </row>
    <row r="176" spans="1:10" s="133" customFormat="1" x14ac:dyDescent="0.25">
      <c r="A176" s="132"/>
      <c r="B176" s="132"/>
      <c r="C176" s="132"/>
      <c r="D176" s="132"/>
      <c r="E176" s="132"/>
      <c r="F176" s="132"/>
      <c r="G176" s="132"/>
      <c r="H176" s="132"/>
      <c r="I176" s="132"/>
    </row>
    <row r="177" spans="1:9" s="133" customFormat="1" x14ac:dyDescent="0.25">
      <c r="A177" s="132"/>
      <c r="B177" s="132"/>
      <c r="C177" s="132"/>
      <c r="D177" s="132"/>
      <c r="E177" s="132"/>
      <c r="F177" s="132"/>
      <c r="G177" s="132"/>
      <c r="H177" s="132"/>
      <c r="I177" s="132"/>
    </row>
    <row r="178" spans="1:9" s="133" customFormat="1" x14ac:dyDescent="0.25">
      <c r="A178" s="132"/>
      <c r="B178" s="132"/>
      <c r="C178" s="132"/>
      <c r="D178" s="132"/>
      <c r="E178" s="132"/>
      <c r="F178" s="132"/>
      <c r="G178" s="132"/>
      <c r="H178" s="132"/>
      <c r="I178" s="132"/>
    </row>
    <row r="179" spans="1:9" s="133" customFormat="1" x14ac:dyDescent="0.25">
      <c r="A179" s="132"/>
      <c r="B179" s="132"/>
      <c r="C179" s="132"/>
      <c r="D179" s="132"/>
      <c r="E179" s="132"/>
      <c r="F179" s="132"/>
      <c r="G179" s="132"/>
      <c r="H179" s="132"/>
      <c r="I179" s="132"/>
    </row>
    <row r="180" spans="1:9" s="133" customFormat="1" x14ac:dyDescent="0.25">
      <c r="A180" s="132"/>
      <c r="B180" s="132"/>
      <c r="C180" s="132"/>
      <c r="D180" s="132"/>
      <c r="E180" s="132"/>
      <c r="F180" s="132"/>
      <c r="G180" s="132"/>
      <c r="H180" s="132"/>
      <c r="I180" s="132"/>
    </row>
    <row r="181" spans="1:9" s="133" customFormat="1" x14ac:dyDescent="0.25">
      <c r="A181" s="132"/>
      <c r="B181" s="132"/>
      <c r="C181" s="132"/>
      <c r="D181" s="132"/>
      <c r="E181" s="132"/>
      <c r="F181" s="132"/>
      <c r="G181" s="132"/>
      <c r="H181" s="132"/>
      <c r="I181" s="132"/>
    </row>
    <row r="182" spans="1:9" s="133" customFormat="1" x14ac:dyDescent="0.25">
      <c r="A182" s="132"/>
      <c r="B182" s="132"/>
      <c r="C182" s="132"/>
      <c r="D182" s="132"/>
      <c r="E182" s="132"/>
      <c r="F182" s="132"/>
      <c r="G182" s="132"/>
      <c r="H182" s="132"/>
      <c r="I182" s="132"/>
    </row>
    <row r="183" spans="1:9" s="133" customFormat="1" x14ac:dyDescent="0.25">
      <c r="A183" s="132"/>
      <c r="B183" s="132"/>
      <c r="C183" s="132"/>
      <c r="D183" s="132"/>
      <c r="E183" s="132"/>
      <c r="F183" s="132"/>
      <c r="G183" s="132"/>
      <c r="H183" s="132"/>
      <c r="I183" s="132"/>
    </row>
    <row r="184" spans="1:9" s="133" customFormat="1" x14ac:dyDescent="0.25">
      <c r="A184" s="132"/>
      <c r="B184" s="132"/>
      <c r="C184" s="132"/>
      <c r="D184" s="132"/>
      <c r="E184" s="132"/>
      <c r="F184" s="132"/>
      <c r="G184" s="132"/>
      <c r="H184" s="132"/>
      <c r="I184" s="132"/>
    </row>
    <row r="185" spans="1:9" s="133" customFormat="1" x14ac:dyDescent="0.25">
      <c r="A185" s="132"/>
      <c r="B185" s="132"/>
      <c r="C185" s="132"/>
      <c r="D185" s="132"/>
      <c r="E185" s="132"/>
      <c r="F185" s="132"/>
      <c r="G185" s="132"/>
      <c r="H185" s="132"/>
      <c r="I185" s="132"/>
    </row>
    <row r="186" spans="1:9" s="133" customFormat="1" x14ac:dyDescent="0.25">
      <c r="A186" s="132"/>
      <c r="B186" s="132"/>
      <c r="C186" s="132"/>
      <c r="D186" s="132"/>
      <c r="E186" s="132"/>
      <c r="F186" s="132"/>
      <c r="G186" s="132"/>
      <c r="H186" s="132"/>
      <c r="I186" s="132"/>
    </row>
    <row r="187" spans="1:9" s="133" customFormat="1" x14ac:dyDescent="0.25">
      <c r="A187" s="132"/>
      <c r="B187" s="132"/>
      <c r="C187" s="132"/>
      <c r="D187" s="132"/>
      <c r="E187" s="132"/>
      <c r="F187" s="132"/>
      <c r="G187" s="132"/>
      <c r="H187" s="132"/>
      <c r="I187" s="132"/>
    </row>
    <row r="188" spans="1:9" s="133" customFormat="1" x14ac:dyDescent="0.25">
      <c r="A188" s="132"/>
      <c r="B188" s="132"/>
      <c r="C188" s="132"/>
      <c r="D188" s="132"/>
      <c r="E188" s="132"/>
      <c r="F188" s="132"/>
      <c r="G188" s="132"/>
      <c r="H188" s="132"/>
      <c r="I188" s="132"/>
    </row>
    <row r="189" spans="1:9" s="133" customFormat="1" x14ac:dyDescent="0.25">
      <c r="A189" s="132"/>
      <c r="B189" s="132"/>
      <c r="C189" s="132"/>
      <c r="D189" s="132"/>
      <c r="E189" s="132"/>
      <c r="F189" s="132"/>
      <c r="G189" s="132"/>
      <c r="H189" s="132"/>
      <c r="I189" s="132"/>
    </row>
    <row r="190" spans="1:9" s="133" customFormat="1" x14ac:dyDescent="0.25">
      <c r="A190" s="132"/>
      <c r="B190" s="132"/>
      <c r="C190" s="132"/>
      <c r="D190" s="132"/>
      <c r="E190" s="132"/>
      <c r="F190" s="132"/>
      <c r="G190" s="132"/>
      <c r="H190" s="132"/>
      <c r="I190" s="132"/>
    </row>
    <row r="191" spans="1:9" s="133" customFormat="1" x14ac:dyDescent="0.25">
      <c r="A191" s="132"/>
      <c r="B191" s="132"/>
      <c r="C191" s="132"/>
      <c r="D191" s="132"/>
      <c r="E191" s="132"/>
      <c r="F191" s="132"/>
      <c r="G191" s="132"/>
      <c r="H191" s="132"/>
      <c r="I191" s="132"/>
    </row>
    <row r="192" spans="1:9" s="133" customFormat="1" x14ac:dyDescent="0.25">
      <c r="A192" s="132"/>
      <c r="B192" s="132"/>
      <c r="C192" s="132"/>
      <c r="D192" s="132"/>
      <c r="E192" s="132"/>
      <c r="F192" s="132"/>
      <c r="G192" s="132"/>
      <c r="H192" s="132"/>
      <c r="I192" s="132"/>
    </row>
    <row r="193" spans="1:9" s="133" customFormat="1" x14ac:dyDescent="0.25">
      <c r="A193" s="132"/>
      <c r="B193" s="132"/>
      <c r="C193" s="132"/>
      <c r="D193" s="132"/>
      <c r="E193" s="132"/>
      <c r="F193" s="132"/>
      <c r="G193" s="132"/>
      <c r="H193" s="132"/>
      <c r="I193" s="132"/>
    </row>
    <row r="194" spans="1:9" s="133" customFormat="1" x14ac:dyDescent="0.25">
      <c r="A194" s="132"/>
      <c r="B194" s="132"/>
      <c r="C194" s="132"/>
      <c r="D194" s="132"/>
      <c r="E194" s="132"/>
      <c r="F194" s="132"/>
      <c r="G194" s="132"/>
      <c r="H194" s="132"/>
      <c r="I194" s="132"/>
    </row>
    <row r="195" spans="1:9" s="133" customFormat="1" x14ac:dyDescent="0.25">
      <c r="A195" s="132"/>
      <c r="B195" s="132"/>
      <c r="C195" s="132"/>
      <c r="D195" s="132"/>
      <c r="E195" s="132"/>
      <c r="F195" s="132"/>
      <c r="G195" s="132"/>
      <c r="H195" s="132"/>
      <c r="I195" s="132"/>
    </row>
    <row r="196" spans="1:9" s="133" customFormat="1" x14ac:dyDescent="0.25">
      <c r="A196" s="132"/>
      <c r="B196" s="132"/>
      <c r="C196" s="132"/>
      <c r="D196" s="132"/>
      <c r="E196" s="132"/>
      <c r="F196" s="132"/>
      <c r="G196" s="132"/>
      <c r="H196" s="132"/>
      <c r="I196" s="132"/>
    </row>
    <row r="197" spans="1:9" s="133" customFormat="1" x14ac:dyDescent="0.25">
      <c r="A197" s="132"/>
      <c r="B197" s="132"/>
      <c r="C197" s="132"/>
      <c r="D197" s="132"/>
      <c r="E197" s="132"/>
      <c r="F197" s="132"/>
      <c r="G197" s="132"/>
      <c r="H197" s="132"/>
      <c r="I197" s="132"/>
    </row>
    <row r="198" spans="1:9" s="133" customFormat="1" x14ac:dyDescent="0.25">
      <c r="A198" s="132"/>
      <c r="B198" s="132"/>
      <c r="C198" s="132"/>
      <c r="D198" s="132"/>
      <c r="E198" s="132"/>
      <c r="F198" s="132"/>
      <c r="G198" s="132"/>
      <c r="H198" s="132"/>
      <c r="I198" s="132"/>
    </row>
    <row r="199" spans="1:9" s="133" customFormat="1" x14ac:dyDescent="0.25">
      <c r="A199" s="132"/>
      <c r="B199" s="132"/>
      <c r="C199" s="132"/>
      <c r="D199" s="132"/>
      <c r="E199" s="132"/>
      <c r="F199" s="132"/>
      <c r="G199" s="132"/>
      <c r="H199" s="132"/>
      <c r="I199" s="132"/>
    </row>
    <row r="200" spans="1:9" s="133" customFormat="1" x14ac:dyDescent="0.25">
      <c r="A200" s="132"/>
      <c r="B200" s="132"/>
      <c r="C200" s="132"/>
      <c r="D200" s="132"/>
      <c r="E200" s="132"/>
      <c r="F200" s="132"/>
      <c r="G200" s="132"/>
      <c r="H200" s="132"/>
      <c r="I200" s="132"/>
    </row>
    <row r="201" spans="1:9" s="133" customFormat="1" x14ac:dyDescent="0.25">
      <c r="A201" s="132"/>
      <c r="B201" s="132"/>
      <c r="C201" s="132"/>
      <c r="D201" s="132"/>
      <c r="E201" s="132"/>
      <c r="F201" s="132"/>
      <c r="G201" s="132"/>
      <c r="H201" s="132"/>
      <c r="I201" s="132"/>
    </row>
    <row r="202" spans="1:9" s="133" customFormat="1" x14ac:dyDescent="0.25">
      <c r="A202" s="132"/>
      <c r="B202" s="132"/>
      <c r="C202" s="132"/>
      <c r="D202" s="132"/>
      <c r="E202" s="132"/>
      <c r="F202" s="132"/>
      <c r="G202" s="132"/>
      <c r="H202" s="132"/>
      <c r="I202" s="132"/>
    </row>
    <row r="203" spans="1:9" s="133" customFormat="1" x14ac:dyDescent="0.25">
      <c r="A203" s="132"/>
      <c r="B203" s="132"/>
      <c r="C203" s="132"/>
      <c r="D203" s="132"/>
      <c r="E203" s="132"/>
      <c r="F203" s="132"/>
      <c r="G203" s="132"/>
      <c r="H203" s="132"/>
      <c r="I203" s="132"/>
    </row>
    <row r="204" spans="1:9" s="133" customFormat="1" x14ac:dyDescent="0.25">
      <c r="A204" s="132"/>
      <c r="B204" s="132"/>
      <c r="C204" s="132"/>
      <c r="D204" s="132"/>
      <c r="E204" s="132"/>
      <c r="F204" s="132"/>
      <c r="G204" s="132"/>
      <c r="H204" s="132"/>
      <c r="I204" s="132"/>
    </row>
    <row r="205" spans="1:9" s="133" customFormat="1" x14ac:dyDescent="0.25">
      <c r="A205" s="132"/>
      <c r="B205" s="132"/>
      <c r="C205" s="132"/>
      <c r="D205" s="132"/>
      <c r="E205" s="132"/>
      <c r="F205" s="132"/>
      <c r="G205" s="132"/>
      <c r="H205" s="132"/>
      <c r="I205" s="132"/>
    </row>
    <row r="206" spans="1:9" s="133" customFormat="1" x14ac:dyDescent="0.25">
      <c r="A206" s="132"/>
      <c r="B206" s="132"/>
      <c r="C206" s="132"/>
      <c r="D206" s="132"/>
      <c r="E206" s="132"/>
      <c r="F206" s="132"/>
      <c r="G206" s="132"/>
      <c r="H206" s="132"/>
      <c r="I206" s="132"/>
    </row>
    <row r="207" spans="1:9" s="133" customFormat="1" x14ac:dyDescent="0.25">
      <c r="A207" s="132"/>
      <c r="B207" s="132"/>
      <c r="C207" s="132"/>
      <c r="D207" s="132"/>
      <c r="E207" s="132"/>
      <c r="F207" s="132"/>
      <c r="G207" s="132"/>
      <c r="H207" s="132"/>
      <c r="I207" s="132"/>
    </row>
    <row r="208" spans="1:9" s="133" customFormat="1" x14ac:dyDescent="0.25">
      <c r="A208" s="132"/>
      <c r="B208" s="132"/>
      <c r="C208" s="132"/>
      <c r="D208" s="132"/>
      <c r="E208" s="132"/>
      <c r="F208" s="132"/>
      <c r="G208" s="132"/>
      <c r="H208" s="132"/>
      <c r="I208" s="132"/>
    </row>
    <row r="209" spans="1:9" s="133" customFormat="1" x14ac:dyDescent="0.25">
      <c r="A209" s="132"/>
      <c r="B209" s="132"/>
      <c r="C209" s="132"/>
      <c r="D209" s="132"/>
      <c r="E209" s="132"/>
      <c r="F209" s="132"/>
      <c r="G209" s="132"/>
      <c r="H209" s="132"/>
      <c r="I209" s="132"/>
    </row>
    <row r="210" spans="1:9" s="133" customFormat="1" x14ac:dyDescent="0.25">
      <c r="A210" s="132"/>
      <c r="B210" s="132"/>
      <c r="C210" s="132"/>
      <c r="D210" s="132"/>
      <c r="E210" s="132"/>
      <c r="F210" s="132"/>
      <c r="G210" s="132"/>
      <c r="H210" s="132"/>
      <c r="I210" s="132"/>
    </row>
    <row r="211" spans="1:9" s="133" customFormat="1" x14ac:dyDescent="0.25">
      <c r="A211" s="132"/>
      <c r="B211" s="132"/>
      <c r="C211" s="132"/>
      <c r="D211" s="132"/>
      <c r="E211" s="132"/>
      <c r="F211" s="132"/>
      <c r="G211" s="132"/>
      <c r="H211" s="132"/>
      <c r="I211" s="132"/>
    </row>
    <row r="212" spans="1:9" s="133" customFormat="1" x14ac:dyDescent="0.25">
      <c r="A212" s="132"/>
      <c r="B212" s="132"/>
      <c r="C212" s="132"/>
      <c r="D212" s="132"/>
      <c r="E212" s="132"/>
      <c r="F212" s="132"/>
      <c r="G212" s="132"/>
      <c r="H212" s="132"/>
      <c r="I212" s="132"/>
    </row>
    <row r="213" spans="1:9" s="133" customFormat="1" x14ac:dyDescent="0.25">
      <c r="A213" s="132"/>
      <c r="B213" s="132"/>
      <c r="C213" s="132"/>
      <c r="D213" s="132"/>
      <c r="E213" s="132"/>
      <c r="F213" s="132"/>
      <c r="G213" s="132"/>
      <c r="H213" s="132"/>
      <c r="I213" s="132"/>
    </row>
    <row r="214" spans="1:9" s="133" customFormat="1" x14ac:dyDescent="0.25">
      <c r="A214" s="132"/>
      <c r="B214" s="132"/>
      <c r="C214" s="132"/>
      <c r="D214" s="132"/>
      <c r="E214" s="132"/>
      <c r="F214" s="132"/>
      <c r="G214" s="132"/>
      <c r="H214" s="132"/>
      <c r="I214" s="132"/>
    </row>
    <row r="215" spans="1:9" s="133" customFormat="1" x14ac:dyDescent="0.25">
      <c r="A215" s="132"/>
      <c r="B215" s="132"/>
      <c r="C215" s="132"/>
      <c r="D215" s="132"/>
      <c r="E215" s="132"/>
      <c r="F215" s="132"/>
      <c r="G215" s="132"/>
      <c r="H215" s="132"/>
      <c r="I215" s="132"/>
    </row>
    <row r="216" spans="1:9" s="133" customFormat="1" x14ac:dyDescent="0.25">
      <c r="A216" s="132"/>
      <c r="B216" s="132"/>
      <c r="C216" s="132"/>
      <c r="D216" s="132"/>
      <c r="E216" s="132"/>
      <c r="F216" s="132"/>
      <c r="G216" s="132"/>
      <c r="H216" s="132"/>
      <c r="I216" s="132"/>
    </row>
    <row r="217" spans="1:9" s="133" customFormat="1" x14ac:dyDescent="0.25">
      <c r="A217" s="132"/>
      <c r="B217" s="132"/>
      <c r="C217" s="132"/>
      <c r="D217" s="132"/>
      <c r="E217" s="132"/>
      <c r="F217" s="132"/>
      <c r="G217" s="132"/>
      <c r="H217" s="132"/>
      <c r="I217" s="132"/>
    </row>
    <row r="218" spans="1:9" s="133" customFormat="1" x14ac:dyDescent="0.25">
      <c r="A218" s="132"/>
      <c r="B218" s="132"/>
      <c r="C218" s="132"/>
      <c r="D218" s="132"/>
      <c r="E218" s="132"/>
      <c r="F218" s="132"/>
      <c r="G218" s="132"/>
      <c r="H218" s="132"/>
      <c r="I218" s="132"/>
    </row>
    <row r="219" spans="1:9" s="133" customFormat="1" x14ac:dyDescent="0.25">
      <c r="A219" s="132"/>
      <c r="B219" s="132"/>
      <c r="C219" s="132"/>
      <c r="D219" s="132"/>
      <c r="E219" s="132"/>
      <c r="F219" s="132"/>
      <c r="G219" s="132"/>
      <c r="H219" s="132"/>
      <c r="I219" s="132"/>
    </row>
    <row r="220" spans="1:9" s="133" customFormat="1" x14ac:dyDescent="0.25">
      <c r="A220" s="132"/>
      <c r="B220" s="132"/>
      <c r="C220" s="132"/>
      <c r="D220" s="132"/>
      <c r="E220" s="132"/>
      <c r="F220" s="132"/>
      <c r="G220" s="132"/>
      <c r="H220" s="132"/>
      <c r="I220" s="132"/>
    </row>
    <row r="221" spans="1:9" s="133" customFormat="1" x14ac:dyDescent="0.25">
      <c r="A221" s="132"/>
      <c r="B221" s="132"/>
      <c r="C221" s="132"/>
      <c r="D221" s="132"/>
      <c r="E221" s="132"/>
      <c r="F221" s="132"/>
      <c r="G221" s="132"/>
      <c r="H221" s="132"/>
      <c r="I221" s="132"/>
    </row>
    <row r="222" spans="1:9" s="133" customFormat="1" x14ac:dyDescent="0.25">
      <c r="A222" s="132"/>
      <c r="B222" s="132"/>
      <c r="C222" s="132"/>
      <c r="D222" s="132"/>
      <c r="E222" s="132"/>
      <c r="F222" s="132"/>
      <c r="G222" s="132"/>
      <c r="H222" s="132"/>
      <c r="I222" s="132"/>
    </row>
    <row r="223" spans="1:9" s="133" customFormat="1" x14ac:dyDescent="0.25">
      <c r="A223" s="132"/>
      <c r="B223" s="132"/>
      <c r="C223" s="132"/>
      <c r="D223" s="132"/>
      <c r="E223" s="132"/>
      <c r="F223" s="132"/>
      <c r="G223" s="132"/>
      <c r="H223" s="132"/>
      <c r="I223" s="132"/>
    </row>
    <row r="224" spans="1:9" s="133" customFormat="1" x14ac:dyDescent="0.25">
      <c r="A224" s="132"/>
      <c r="B224" s="132"/>
      <c r="C224" s="132"/>
      <c r="D224" s="132"/>
      <c r="E224" s="132"/>
      <c r="F224" s="132"/>
      <c r="G224" s="132"/>
      <c r="H224" s="132"/>
      <c r="I224" s="132"/>
    </row>
    <row r="225" spans="1:9" s="133" customFormat="1" x14ac:dyDescent="0.25">
      <c r="A225" s="132"/>
      <c r="B225" s="132"/>
      <c r="C225" s="132"/>
      <c r="D225" s="132"/>
      <c r="E225" s="132"/>
      <c r="F225" s="132"/>
      <c r="G225" s="132"/>
      <c r="H225" s="132"/>
      <c r="I225" s="132"/>
    </row>
    <row r="226" spans="1:9" s="133" customFormat="1" x14ac:dyDescent="0.25">
      <c r="A226" s="132"/>
      <c r="B226" s="132"/>
      <c r="C226" s="132"/>
      <c r="D226" s="132"/>
      <c r="E226" s="132"/>
      <c r="F226" s="132"/>
      <c r="G226" s="132"/>
      <c r="H226" s="132"/>
      <c r="I226" s="132"/>
    </row>
    <row r="227" spans="1:9" s="133" customFormat="1" x14ac:dyDescent="0.25">
      <c r="A227" s="132"/>
      <c r="B227" s="132"/>
      <c r="C227" s="132"/>
      <c r="D227" s="132"/>
      <c r="E227" s="132"/>
      <c r="F227" s="132"/>
      <c r="G227" s="132"/>
      <c r="H227" s="132"/>
      <c r="I227" s="132"/>
    </row>
    <row r="228" spans="1:9" s="133" customFormat="1" x14ac:dyDescent="0.25">
      <c r="A228" s="132"/>
      <c r="B228" s="132"/>
      <c r="C228" s="132"/>
      <c r="D228" s="132"/>
      <c r="E228" s="132"/>
      <c r="F228" s="132"/>
      <c r="G228" s="132"/>
      <c r="H228" s="132"/>
      <c r="I228" s="132"/>
    </row>
    <row r="229" spans="1:9" s="133" customFormat="1" x14ac:dyDescent="0.25">
      <c r="A229" s="132"/>
      <c r="B229" s="132"/>
      <c r="C229" s="132"/>
      <c r="D229" s="132"/>
      <c r="E229" s="132"/>
      <c r="F229" s="132"/>
      <c r="G229" s="132"/>
      <c r="H229" s="132"/>
      <c r="I229" s="132"/>
    </row>
    <row r="230" spans="1:9" s="133" customFormat="1" x14ac:dyDescent="0.25">
      <c r="A230" s="132"/>
      <c r="B230" s="132"/>
      <c r="C230" s="132"/>
      <c r="D230" s="132"/>
      <c r="E230" s="132"/>
      <c r="F230" s="132"/>
      <c r="G230" s="132"/>
      <c r="H230" s="132"/>
      <c r="I230" s="132"/>
    </row>
    <row r="231" spans="1:9" s="133" customFormat="1" x14ac:dyDescent="0.25">
      <c r="A231" s="132"/>
      <c r="B231" s="132"/>
      <c r="C231" s="132"/>
      <c r="D231" s="132"/>
      <c r="E231" s="132"/>
      <c r="F231" s="132"/>
      <c r="G231" s="132"/>
      <c r="H231" s="132"/>
      <c r="I231" s="132"/>
    </row>
    <row r="232" spans="1:9" s="133" customFormat="1" x14ac:dyDescent="0.25">
      <c r="A232" s="132"/>
      <c r="B232" s="132"/>
      <c r="C232" s="132"/>
      <c r="D232" s="132"/>
      <c r="E232" s="132"/>
      <c r="F232" s="132"/>
      <c r="G232" s="132"/>
      <c r="H232" s="132"/>
      <c r="I232" s="132"/>
    </row>
    <row r="233" spans="1:9" s="133" customFormat="1" x14ac:dyDescent="0.25">
      <c r="A233" s="132"/>
      <c r="B233" s="132"/>
      <c r="C233" s="132"/>
      <c r="D233" s="132"/>
      <c r="E233" s="132"/>
      <c r="F233" s="132"/>
      <c r="G233" s="132"/>
      <c r="H233" s="132"/>
      <c r="I233" s="132"/>
    </row>
    <row r="234" spans="1:9" s="133" customFormat="1" x14ac:dyDescent="0.25">
      <c r="A234" s="132"/>
      <c r="B234" s="132"/>
      <c r="C234" s="132"/>
      <c r="D234" s="132"/>
      <c r="E234" s="132"/>
      <c r="F234" s="132"/>
      <c r="G234" s="132"/>
      <c r="H234" s="132"/>
      <c r="I234" s="132"/>
    </row>
    <row r="235" spans="1:9" s="133" customFormat="1" x14ac:dyDescent="0.25">
      <c r="A235" s="132"/>
      <c r="B235" s="132"/>
      <c r="C235" s="132"/>
      <c r="D235" s="132"/>
      <c r="E235" s="132"/>
      <c r="F235" s="132"/>
      <c r="G235" s="132"/>
      <c r="H235" s="132"/>
      <c r="I235" s="132"/>
    </row>
    <row r="236" spans="1:9" s="133" customFormat="1" x14ac:dyDescent="0.25">
      <c r="A236" s="132"/>
      <c r="B236" s="132"/>
      <c r="C236" s="132"/>
      <c r="D236" s="132"/>
      <c r="E236" s="132"/>
      <c r="F236" s="132"/>
      <c r="G236" s="132"/>
      <c r="H236" s="132"/>
      <c r="I236" s="132"/>
    </row>
    <row r="237" spans="1:9" s="133" customFormat="1" x14ac:dyDescent="0.25">
      <c r="A237" s="132"/>
      <c r="B237" s="132"/>
      <c r="C237" s="132"/>
      <c r="D237" s="132"/>
      <c r="E237" s="132"/>
      <c r="F237" s="132"/>
      <c r="G237" s="132"/>
      <c r="H237" s="132"/>
      <c r="I237" s="132"/>
    </row>
    <row r="238" spans="1:9" s="133" customFormat="1" x14ac:dyDescent="0.25">
      <c r="A238" s="132"/>
      <c r="B238" s="132"/>
      <c r="C238" s="132"/>
      <c r="D238" s="132"/>
      <c r="E238" s="132"/>
      <c r="F238" s="132"/>
      <c r="G238" s="132"/>
      <c r="H238" s="132"/>
      <c r="I238" s="132"/>
    </row>
    <row r="239" spans="1:9" s="133" customFormat="1" x14ac:dyDescent="0.25">
      <c r="A239" s="132"/>
      <c r="B239" s="132"/>
      <c r="C239" s="132"/>
      <c r="D239" s="132"/>
      <c r="E239" s="132"/>
      <c r="F239" s="132"/>
      <c r="G239" s="132"/>
      <c r="H239" s="132"/>
      <c r="I239" s="132"/>
    </row>
    <row r="240" spans="1:9" s="133" customFormat="1" x14ac:dyDescent="0.25">
      <c r="A240" s="132"/>
      <c r="B240" s="132"/>
      <c r="C240" s="132"/>
      <c r="D240" s="132"/>
      <c r="E240" s="132"/>
      <c r="F240" s="132"/>
      <c r="G240" s="132"/>
      <c r="H240" s="132"/>
      <c r="I240" s="132"/>
    </row>
    <row r="241" spans="1:9" s="133" customFormat="1" x14ac:dyDescent="0.25">
      <c r="A241" s="132"/>
      <c r="B241" s="132"/>
      <c r="C241" s="132"/>
      <c r="D241" s="132"/>
      <c r="E241" s="132"/>
      <c r="F241" s="132"/>
      <c r="G241" s="132"/>
      <c r="H241" s="132"/>
      <c r="I241" s="132"/>
    </row>
    <row r="242" spans="1:9" s="133" customFormat="1" x14ac:dyDescent="0.25">
      <c r="A242" s="132"/>
      <c r="B242" s="132"/>
      <c r="C242" s="132"/>
      <c r="D242" s="132"/>
      <c r="E242" s="132"/>
      <c r="F242" s="132"/>
      <c r="G242" s="132"/>
      <c r="H242" s="132"/>
      <c r="I242" s="132"/>
    </row>
    <row r="243" spans="1:9" s="133" customFormat="1" x14ac:dyDescent="0.25">
      <c r="A243" s="132"/>
      <c r="B243" s="132"/>
      <c r="C243" s="132"/>
      <c r="D243" s="132"/>
      <c r="E243" s="132"/>
      <c r="F243" s="132"/>
      <c r="G243" s="132"/>
      <c r="H243" s="132"/>
      <c r="I243" s="132"/>
    </row>
    <row r="244" spans="1:9" s="133" customFormat="1" x14ac:dyDescent="0.25">
      <c r="A244" s="132"/>
      <c r="B244" s="132"/>
      <c r="C244" s="132"/>
      <c r="D244" s="132"/>
      <c r="E244" s="132"/>
      <c r="F244" s="132"/>
      <c r="G244" s="132"/>
      <c r="H244" s="132"/>
      <c r="I244" s="132"/>
    </row>
    <row r="245" spans="1:9" s="133" customFormat="1" x14ac:dyDescent="0.25">
      <c r="A245" s="132"/>
      <c r="B245" s="132"/>
      <c r="C245" s="132"/>
      <c r="D245" s="132"/>
      <c r="E245" s="132"/>
      <c r="F245" s="132"/>
      <c r="G245" s="132"/>
      <c r="H245" s="132"/>
      <c r="I245" s="132"/>
    </row>
    <row r="246" spans="1:9" s="133" customFormat="1" x14ac:dyDescent="0.25">
      <c r="A246" s="132"/>
      <c r="B246" s="132"/>
      <c r="C246" s="132"/>
      <c r="D246" s="132"/>
      <c r="E246" s="132"/>
      <c r="F246" s="132"/>
      <c r="G246" s="132"/>
      <c r="H246" s="132"/>
      <c r="I246" s="132"/>
    </row>
    <row r="247" spans="1:9" s="133" customFormat="1" x14ac:dyDescent="0.25">
      <c r="A247" s="132"/>
      <c r="B247" s="132"/>
      <c r="C247" s="132"/>
      <c r="D247" s="132"/>
      <c r="E247" s="132"/>
      <c r="F247" s="132"/>
      <c r="G247" s="132"/>
      <c r="H247" s="132"/>
      <c r="I247" s="132"/>
    </row>
    <row r="248" spans="1:9" s="133" customFormat="1" x14ac:dyDescent="0.25">
      <c r="A248" s="132"/>
      <c r="B248" s="132"/>
      <c r="C248" s="132"/>
      <c r="D248" s="132"/>
      <c r="E248" s="132"/>
      <c r="F248" s="132"/>
      <c r="G248" s="132"/>
      <c r="H248" s="132"/>
      <c r="I248" s="132"/>
    </row>
    <row r="249" spans="1:9" s="133" customFormat="1" x14ac:dyDescent="0.25">
      <c r="A249" s="132"/>
      <c r="B249" s="132"/>
      <c r="C249" s="132"/>
      <c r="D249" s="132"/>
      <c r="E249" s="132"/>
      <c r="F249" s="132"/>
      <c r="G249" s="132"/>
      <c r="H249" s="132"/>
      <c r="I249" s="132"/>
    </row>
    <row r="250" spans="1:9" s="133" customFormat="1" x14ac:dyDescent="0.25">
      <c r="A250" s="132"/>
      <c r="B250" s="132"/>
      <c r="C250" s="132"/>
      <c r="D250" s="132"/>
      <c r="E250" s="132"/>
      <c r="F250" s="132"/>
      <c r="G250" s="132"/>
      <c r="H250" s="132"/>
      <c r="I250" s="132"/>
    </row>
    <row r="251" spans="1:9" s="133" customFormat="1" x14ac:dyDescent="0.25">
      <c r="A251" s="132"/>
      <c r="B251" s="132"/>
      <c r="C251" s="132"/>
      <c r="D251" s="132"/>
      <c r="E251" s="132"/>
      <c r="F251" s="132"/>
      <c r="G251" s="132"/>
      <c r="H251" s="132"/>
      <c r="I251" s="132"/>
    </row>
    <row r="252" spans="1:9" s="133" customFormat="1" x14ac:dyDescent="0.25">
      <c r="A252" s="132"/>
      <c r="B252" s="132"/>
      <c r="C252" s="132"/>
      <c r="D252" s="132"/>
      <c r="E252" s="132"/>
      <c r="F252" s="132"/>
      <c r="G252" s="132"/>
      <c r="H252" s="132"/>
      <c r="I252" s="132"/>
    </row>
    <row r="253" spans="1:9" s="133" customFormat="1" x14ac:dyDescent="0.25">
      <c r="A253" s="132"/>
      <c r="B253" s="132"/>
      <c r="C253" s="132"/>
      <c r="D253" s="132"/>
      <c r="E253" s="132"/>
      <c r="F253" s="132"/>
      <c r="G253" s="132"/>
      <c r="H253" s="132"/>
      <c r="I253" s="132"/>
    </row>
    <row r="254" spans="1:9" s="133" customFormat="1" x14ac:dyDescent="0.25">
      <c r="A254" s="132"/>
      <c r="B254" s="132"/>
      <c r="C254" s="132"/>
      <c r="D254" s="132"/>
      <c r="E254" s="132"/>
      <c r="F254" s="132"/>
      <c r="G254" s="132"/>
      <c r="H254" s="132"/>
      <c r="I254" s="132"/>
    </row>
    <row r="255" spans="1:9" s="133" customFormat="1" x14ac:dyDescent="0.25">
      <c r="A255" s="132"/>
      <c r="B255" s="132"/>
      <c r="C255" s="132"/>
      <c r="D255" s="132"/>
      <c r="E255" s="132"/>
      <c r="F255" s="132"/>
      <c r="G255" s="132"/>
      <c r="H255" s="132"/>
      <c r="I255" s="132"/>
    </row>
    <row r="256" spans="1:9" s="133" customFormat="1" x14ac:dyDescent="0.25">
      <c r="A256" s="132"/>
      <c r="B256" s="132"/>
      <c r="C256" s="132"/>
      <c r="D256" s="132"/>
      <c r="E256" s="132"/>
      <c r="F256" s="132"/>
      <c r="G256" s="132"/>
      <c r="H256" s="132"/>
      <c r="I256" s="132"/>
    </row>
    <row r="257" spans="1:9" s="133" customFormat="1" x14ac:dyDescent="0.25">
      <c r="A257" s="132"/>
      <c r="B257" s="132"/>
      <c r="C257" s="132"/>
      <c r="D257" s="132"/>
      <c r="E257" s="132"/>
      <c r="F257" s="132"/>
      <c r="G257" s="132"/>
      <c r="H257" s="132"/>
      <c r="I257" s="132"/>
    </row>
    <row r="258" spans="1:9" s="133" customFormat="1" x14ac:dyDescent="0.25">
      <c r="A258" s="132"/>
      <c r="B258" s="132"/>
      <c r="C258" s="132"/>
      <c r="D258" s="132"/>
      <c r="E258" s="132"/>
      <c r="F258" s="132"/>
      <c r="G258" s="132"/>
      <c r="H258" s="132"/>
      <c r="I258" s="132"/>
    </row>
    <row r="259" spans="1:9" s="133" customFormat="1" x14ac:dyDescent="0.25">
      <c r="A259" s="132"/>
      <c r="B259" s="132"/>
      <c r="C259" s="132"/>
      <c r="D259" s="132"/>
      <c r="E259" s="132"/>
      <c r="F259" s="132"/>
      <c r="G259" s="132"/>
      <c r="H259" s="132"/>
      <c r="I259" s="132"/>
    </row>
    <row r="260" spans="1:9" s="133" customFormat="1" x14ac:dyDescent="0.25">
      <c r="A260" s="132"/>
      <c r="B260" s="132"/>
      <c r="C260" s="132"/>
      <c r="D260" s="132"/>
      <c r="E260" s="132"/>
      <c r="F260" s="132"/>
      <c r="G260" s="132"/>
      <c r="H260" s="132"/>
      <c r="I260" s="132"/>
    </row>
    <row r="261" spans="1:9" s="133" customFormat="1" x14ac:dyDescent="0.25">
      <c r="A261" s="132"/>
      <c r="B261" s="132"/>
      <c r="C261" s="132"/>
      <c r="D261" s="132"/>
      <c r="E261" s="132"/>
      <c r="F261" s="132"/>
      <c r="G261" s="132"/>
      <c r="H261" s="132"/>
      <c r="I261" s="132"/>
    </row>
    <row r="262" spans="1:9" s="133" customFormat="1" x14ac:dyDescent="0.25">
      <c r="A262" s="132"/>
      <c r="B262" s="132"/>
      <c r="C262" s="132"/>
      <c r="D262" s="132"/>
      <c r="E262" s="132"/>
      <c r="F262" s="132"/>
      <c r="G262" s="132"/>
      <c r="H262" s="132"/>
      <c r="I262" s="132"/>
    </row>
    <row r="263" spans="1:9" s="133" customFormat="1" x14ac:dyDescent="0.25">
      <c r="A263" s="132"/>
      <c r="B263" s="132"/>
      <c r="C263" s="132"/>
      <c r="D263" s="132"/>
      <c r="E263" s="132"/>
      <c r="F263" s="132"/>
      <c r="G263" s="132"/>
      <c r="H263" s="132"/>
      <c r="I263" s="132"/>
    </row>
    <row r="264" spans="1:9" s="133" customFormat="1" x14ac:dyDescent="0.25">
      <c r="A264" s="132"/>
      <c r="B264" s="132"/>
      <c r="C264" s="132"/>
      <c r="D264" s="132"/>
      <c r="E264" s="132"/>
      <c r="F264" s="132"/>
      <c r="G264" s="132"/>
      <c r="H264" s="132"/>
      <c r="I264" s="132"/>
    </row>
    <row r="265" spans="1:9" s="133" customFormat="1" x14ac:dyDescent="0.25">
      <c r="A265" s="132"/>
      <c r="B265" s="132"/>
      <c r="C265" s="132"/>
      <c r="D265" s="132"/>
      <c r="E265" s="132"/>
      <c r="F265" s="132"/>
      <c r="G265" s="132"/>
      <c r="H265" s="132"/>
      <c r="I265" s="132"/>
    </row>
    <row r="266" spans="1:9" s="133" customFormat="1" x14ac:dyDescent="0.25">
      <c r="A266" s="132"/>
      <c r="B266" s="132"/>
      <c r="C266" s="132"/>
      <c r="D266" s="132"/>
      <c r="E266" s="132"/>
      <c r="F266" s="132"/>
      <c r="G266" s="132"/>
      <c r="H266" s="132"/>
      <c r="I266" s="132"/>
    </row>
    <row r="267" spans="1:9" s="133" customFormat="1" x14ac:dyDescent="0.25">
      <c r="A267" s="132"/>
      <c r="B267" s="132"/>
      <c r="C267" s="132"/>
      <c r="D267" s="132"/>
      <c r="E267" s="132"/>
      <c r="F267" s="132"/>
      <c r="G267" s="132"/>
      <c r="H267" s="132"/>
      <c r="I267" s="132"/>
    </row>
    <row r="268" spans="1:9" s="133" customFormat="1" x14ac:dyDescent="0.25">
      <c r="A268" s="132"/>
      <c r="B268" s="132"/>
      <c r="C268" s="132"/>
      <c r="D268" s="132"/>
      <c r="E268" s="132"/>
      <c r="F268" s="132"/>
      <c r="G268" s="132"/>
      <c r="H268" s="132"/>
      <c r="I268" s="132"/>
    </row>
    <row r="269" spans="1:9" s="133" customFormat="1" x14ac:dyDescent="0.25">
      <c r="A269" s="132"/>
      <c r="B269" s="132"/>
      <c r="C269" s="132"/>
      <c r="D269" s="132"/>
      <c r="E269" s="132"/>
      <c r="F269" s="132"/>
      <c r="G269" s="132"/>
      <c r="H269" s="132"/>
      <c r="I269" s="132"/>
    </row>
    <row r="270" spans="1:9" s="133" customFormat="1" x14ac:dyDescent="0.25">
      <c r="A270" s="132"/>
      <c r="B270" s="132"/>
      <c r="C270" s="132"/>
      <c r="D270" s="132"/>
      <c r="E270" s="132"/>
      <c r="F270" s="132"/>
      <c r="G270" s="132"/>
      <c r="H270" s="132"/>
      <c r="I270" s="132"/>
    </row>
    <row r="271" spans="1:9" s="133" customFormat="1" x14ac:dyDescent="0.25">
      <c r="A271" s="132"/>
      <c r="B271" s="132"/>
      <c r="C271" s="132"/>
      <c r="D271" s="132"/>
      <c r="E271" s="132"/>
      <c r="F271" s="132"/>
      <c r="G271" s="132"/>
      <c r="H271" s="132"/>
      <c r="I271" s="132"/>
    </row>
    <row r="272" spans="1:9" s="133" customFormat="1" x14ac:dyDescent="0.25">
      <c r="A272" s="132"/>
      <c r="B272" s="132"/>
      <c r="C272" s="132"/>
      <c r="D272" s="132"/>
      <c r="E272" s="132"/>
      <c r="F272" s="132"/>
      <c r="G272" s="132"/>
      <c r="H272" s="132"/>
      <c r="I272" s="132"/>
    </row>
    <row r="273" spans="1:9" s="133" customFormat="1" x14ac:dyDescent="0.25">
      <c r="A273" s="132"/>
      <c r="B273" s="132"/>
      <c r="C273" s="132"/>
      <c r="D273" s="132"/>
      <c r="E273" s="132"/>
      <c r="F273" s="132"/>
      <c r="G273" s="132"/>
      <c r="H273" s="132"/>
      <c r="I273" s="132"/>
    </row>
    <row r="274" spans="1:9" s="133" customFormat="1" x14ac:dyDescent="0.25">
      <c r="A274" s="132"/>
      <c r="B274" s="132"/>
      <c r="C274" s="132"/>
      <c r="D274" s="132"/>
      <c r="E274" s="132"/>
      <c r="F274" s="132"/>
      <c r="G274" s="132"/>
      <c r="H274" s="134"/>
      <c r="I274" s="134"/>
    </row>
    <row r="275" spans="1:9" s="133" customFormat="1" x14ac:dyDescent="0.25">
      <c r="A275" s="132"/>
      <c r="B275" s="132"/>
      <c r="C275" s="132"/>
      <c r="D275" s="132"/>
      <c r="E275" s="132"/>
      <c r="F275" s="132"/>
      <c r="G275" s="132"/>
      <c r="H275" s="134"/>
      <c r="I275" s="134"/>
    </row>
    <row r="276" spans="1:9" s="133" customFormat="1" x14ac:dyDescent="0.25">
      <c r="A276" s="132"/>
      <c r="B276" s="132"/>
      <c r="C276" s="132"/>
      <c r="D276" s="132"/>
      <c r="E276" s="132"/>
      <c r="F276" s="132"/>
      <c r="G276" s="132"/>
      <c r="H276" s="134"/>
      <c r="I276" s="134"/>
    </row>
    <row r="277" spans="1:9" s="133" customFormat="1" x14ac:dyDescent="0.25">
      <c r="A277" s="132"/>
      <c r="B277" s="132"/>
      <c r="C277" s="132"/>
      <c r="D277" s="132"/>
      <c r="E277" s="132"/>
      <c r="F277" s="132"/>
      <c r="G277" s="132"/>
      <c r="H277" s="134"/>
      <c r="I277" s="134"/>
    </row>
    <row r="278" spans="1:9" s="133" customFormat="1" x14ac:dyDescent="0.25">
      <c r="A278" s="132"/>
      <c r="B278" s="132"/>
      <c r="C278" s="132"/>
      <c r="D278" s="132"/>
      <c r="E278" s="132"/>
      <c r="F278" s="132"/>
      <c r="G278" s="132"/>
      <c r="H278" s="134"/>
      <c r="I278" s="134"/>
    </row>
    <row r="279" spans="1:9" s="133" customFormat="1" x14ac:dyDescent="0.25">
      <c r="A279" s="132"/>
      <c r="B279" s="132"/>
      <c r="C279" s="132"/>
      <c r="D279" s="132"/>
      <c r="E279" s="132"/>
      <c r="F279" s="132"/>
      <c r="G279" s="132"/>
      <c r="H279" s="134"/>
      <c r="I279" s="134"/>
    </row>
  </sheetData>
  <mergeCells count="144"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87:E87"/>
    <mergeCell ref="B88:E88"/>
    <mergeCell ref="B89:E89"/>
    <mergeCell ref="A90:E90"/>
    <mergeCell ref="B94:E94"/>
    <mergeCell ref="B95:E95"/>
    <mergeCell ref="A80:F80"/>
    <mergeCell ref="B83:E83"/>
    <mergeCell ref="B84:E84"/>
    <mergeCell ref="B85:E85"/>
    <mergeCell ref="B86:E86"/>
    <mergeCell ref="A82:G82"/>
    <mergeCell ref="A92:G92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121:F121"/>
    <mergeCell ref="B126:E126"/>
    <mergeCell ref="B127:E127"/>
    <mergeCell ref="B128:E128"/>
    <mergeCell ref="B134:E134"/>
    <mergeCell ref="B135:E135"/>
    <mergeCell ref="B111:F111"/>
    <mergeCell ref="B112:F112"/>
    <mergeCell ref="A113:F113"/>
    <mergeCell ref="B116:F116"/>
    <mergeCell ref="B117:F117"/>
    <mergeCell ref="B119:F119"/>
    <mergeCell ref="A115:G115"/>
    <mergeCell ref="A124:G124"/>
    <mergeCell ref="A129:A133"/>
    <mergeCell ref="B129:E129"/>
    <mergeCell ref="B130:E130"/>
    <mergeCell ref="B132:E132"/>
    <mergeCell ref="B133:E133"/>
    <mergeCell ref="B145:F145"/>
    <mergeCell ref="B146:F146"/>
    <mergeCell ref="B147:F147"/>
    <mergeCell ref="B148:F148"/>
    <mergeCell ref="B149:F149"/>
    <mergeCell ref="A150:F150"/>
    <mergeCell ref="B137:E137"/>
    <mergeCell ref="B138:E138"/>
    <mergeCell ref="B139:E139"/>
    <mergeCell ref="B140:E140"/>
    <mergeCell ref="A142:G142"/>
    <mergeCell ref="B144:F144"/>
    <mergeCell ref="A134:A138"/>
    <mergeCell ref="B162:G162"/>
    <mergeCell ref="B163:F163"/>
    <mergeCell ref="B164:F164"/>
    <mergeCell ref="B165:F165"/>
    <mergeCell ref="B166:F166"/>
    <mergeCell ref="A169:G169"/>
    <mergeCell ref="B151:F151"/>
    <mergeCell ref="B152:F152"/>
    <mergeCell ref="A154:I154"/>
    <mergeCell ref="A156:B156"/>
    <mergeCell ref="A158:F158"/>
    <mergeCell ref="A160:G16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4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  <pageSetUpPr fitToPage="1"/>
  </sheetPr>
  <dimension ref="A1:E11"/>
  <sheetViews>
    <sheetView showGridLines="0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61.85546875" style="104" customWidth="1"/>
    <col min="2" max="2" width="13.85546875" style="104" bestFit="1" customWidth="1"/>
    <col min="3" max="3" width="13.85546875" style="104" customWidth="1"/>
    <col min="4" max="4" width="14.85546875" style="104" bestFit="1" customWidth="1"/>
    <col min="5" max="5" width="15.140625" style="104" bestFit="1" customWidth="1"/>
    <col min="6" max="257" width="9.140625" style="30"/>
    <col min="258" max="258" width="61.85546875" style="30" customWidth="1"/>
    <col min="259" max="259" width="13.85546875" style="30" bestFit="1" customWidth="1"/>
    <col min="260" max="260" width="14.85546875" style="30" bestFit="1" customWidth="1"/>
    <col min="261" max="261" width="15.140625" style="30" bestFit="1" customWidth="1"/>
    <col min="262" max="513" width="9.140625" style="30"/>
    <col min="514" max="514" width="61.85546875" style="30" customWidth="1"/>
    <col min="515" max="515" width="13.85546875" style="30" bestFit="1" customWidth="1"/>
    <col min="516" max="516" width="14.85546875" style="30" bestFit="1" customWidth="1"/>
    <col min="517" max="517" width="15.140625" style="30" bestFit="1" customWidth="1"/>
    <col min="518" max="769" width="9.140625" style="30"/>
    <col min="770" max="770" width="61.85546875" style="30" customWidth="1"/>
    <col min="771" max="771" width="13.85546875" style="30" bestFit="1" customWidth="1"/>
    <col min="772" max="772" width="14.85546875" style="30" bestFit="1" customWidth="1"/>
    <col min="773" max="773" width="15.140625" style="30" bestFit="1" customWidth="1"/>
    <col min="774" max="1025" width="9.140625" style="30"/>
    <col min="1026" max="1026" width="61.85546875" style="30" customWidth="1"/>
    <col min="1027" max="1027" width="13.85546875" style="30" bestFit="1" customWidth="1"/>
    <col min="1028" max="1028" width="14.85546875" style="30" bestFit="1" customWidth="1"/>
    <col min="1029" max="1029" width="15.140625" style="30" bestFit="1" customWidth="1"/>
    <col min="1030" max="1281" width="9.140625" style="30"/>
    <col min="1282" max="1282" width="61.85546875" style="30" customWidth="1"/>
    <col min="1283" max="1283" width="13.85546875" style="30" bestFit="1" customWidth="1"/>
    <col min="1284" max="1284" width="14.85546875" style="30" bestFit="1" customWidth="1"/>
    <col min="1285" max="1285" width="15.140625" style="30" bestFit="1" customWidth="1"/>
    <col min="1286" max="1537" width="9.140625" style="30"/>
    <col min="1538" max="1538" width="61.85546875" style="30" customWidth="1"/>
    <col min="1539" max="1539" width="13.85546875" style="30" bestFit="1" customWidth="1"/>
    <col min="1540" max="1540" width="14.85546875" style="30" bestFit="1" customWidth="1"/>
    <col min="1541" max="1541" width="15.140625" style="30" bestFit="1" customWidth="1"/>
    <col min="1542" max="1793" width="9.140625" style="30"/>
    <col min="1794" max="1794" width="61.85546875" style="30" customWidth="1"/>
    <col min="1795" max="1795" width="13.85546875" style="30" bestFit="1" customWidth="1"/>
    <col min="1796" max="1796" width="14.85546875" style="30" bestFit="1" customWidth="1"/>
    <col min="1797" max="1797" width="15.140625" style="30" bestFit="1" customWidth="1"/>
    <col min="1798" max="2049" width="9.140625" style="30"/>
    <col min="2050" max="2050" width="61.85546875" style="30" customWidth="1"/>
    <col min="2051" max="2051" width="13.85546875" style="30" bestFit="1" customWidth="1"/>
    <col min="2052" max="2052" width="14.85546875" style="30" bestFit="1" customWidth="1"/>
    <col min="2053" max="2053" width="15.140625" style="30" bestFit="1" customWidth="1"/>
    <col min="2054" max="2305" width="9.140625" style="30"/>
    <col min="2306" max="2306" width="61.85546875" style="30" customWidth="1"/>
    <col min="2307" max="2307" width="13.85546875" style="30" bestFit="1" customWidth="1"/>
    <col min="2308" max="2308" width="14.85546875" style="30" bestFit="1" customWidth="1"/>
    <col min="2309" max="2309" width="15.140625" style="30" bestFit="1" customWidth="1"/>
    <col min="2310" max="2561" width="9.140625" style="30"/>
    <col min="2562" max="2562" width="61.85546875" style="30" customWidth="1"/>
    <col min="2563" max="2563" width="13.85546875" style="30" bestFit="1" customWidth="1"/>
    <col min="2564" max="2564" width="14.85546875" style="30" bestFit="1" customWidth="1"/>
    <col min="2565" max="2565" width="15.140625" style="30" bestFit="1" customWidth="1"/>
    <col min="2566" max="2817" width="9.140625" style="30"/>
    <col min="2818" max="2818" width="61.85546875" style="30" customWidth="1"/>
    <col min="2819" max="2819" width="13.85546875" style="30" bestFit="1" customWidth="1"/>
    <col min="2820" max="2820" width="14.85546875" style="30" bestFit="1" customWidth="1"/>
    <col min="2821" max="2821" width="15.140625" style="30" bestFit="1" customWidth="1"/>
    <col min="2822" max="3073" width="9.140625" style="30"/>
    <col min="3074" max="3074" width="61.85546875" style="30" customWidth="1"/>
    <col min="3075" max="3075" width="13.85546875" style="30" bestFit="1" customWidth="1"/>
    <col min="3076" max="3076" width="14.85546875" style="30" bestFit="1" customWidth="1"/>
    <col min="3077" max="3077" width="15.140625" style="30" bestFit="1" customWidth="1"/>
    <col min="3078" max="3329" width="9.140625" style="30"/>
    <col min="3330" max="3330" width="61.85546875" style="30" customWidth="1"/>
    <col min="3331" max="3331" width="13.85546875" style="30" bestFit="1" customWidth="1"/>
    <col min="3332" max="3332" width="14.85546875" style="30" bestFit="1" customWidth="1"/>
    <col min="3333" max="3333" width="15.140625" style="30" bestFit="1" customWidth="1"/>
    <col min="3334" max="3585" width="9.140625" style="30"/>
    <col min="3586" max="3586" width="61.85546875" style="30" customWidth="1"/>
    <col min="3587" max="3587" width="13.85546875" style="30" bestFit="1" customWidth="1"/>
    <col min="3588" max="3588" width="14.85546875" style="30" bestFit="1" customWidth="1"/>
    <col min="3589" max="3589" width="15.140625" style="30" bestFit="1" customWidth="1"/>
    <col min="3590" max="3841" width="9.140625" style="30"/>
    <col min="3842" max="3842" width="61.85546875" style="30" customWidth="1"/>
    <col min="3843" max="3843" width="13.85546875" style="30" bestFit="1" customWidth="1"/>
    <col min="3844" max="3844" width="14.85546875" style="30" bestFit="1" customWidth="1"/>
    <col min="3845" max="3845" width="15.140625" style="30" bestFit="1" customWidth="1"/>
    <col min="3846" max="4097" width="9.140625" style="30"/>
    <col min="4098" max="4098" width="61.85546875" style="30" customWidth="1"/>
    <col min="4099" max="4099" width="13.85546875" style="30" bestFit="1" customWidth="1"/>
    <col min="4100" max="4100" width="14.85546875" style="30" bestFit="1" customWidth="1"/>
    <col min="4101" max="4101" width="15.140625" style="30" bestFit="1" customWidth="1"/>
    <col min="4102" max="4353" width="9.140625" style="30"/>
    <col min="4354" max="4354" width="61.85546875" style="30" customWidth="1"/>
    <col min="4355" max="4355" width="13.85546875" style="30" bestFit="1" customWidth="1"/>
    <col min="4356" max="4356" width="14.85546875" style="30" bestFit="1" customWidth="1"/>
    <col min="4357" max="4357" width="15.140625" style="30" bestFit="1" customWidth="1"/>
    <col min="4358" max="4609" width="9.140625" style="30"/>
    <col min="4610" max="4610" width="61.85546875" style="30" customWidth="1"/>
    <col min="4611" max="4611" width="13.85546875" style="30" bestFit="1" customWidth="1"/>
    <col min="4612" max="4612" width="14.85546875" style="30" bestFit="1" customWidth="1"/>
    <col min="4613" max="4613" width="15.140625" style="30" bestFit="1" customWidth="1"/>
    <col min="4614" max="4865" width="9.140625" style="30"/>
    <col min="4866" max="4866" width="61.85546875" style="30" customWidth="1"/>
    <col min="4867" max="4867" width="13.85546875" style="30" bestFit="1" customWidth="1"/>
    <col min="4868" max="4868" width="14.85546875" style="30" bestFit="1" customWidth="1"/>
    <col min="4869" max="4869" width="15.140625" style="30" bestFit="1" customWidth="1"/>
    <col min="4870" max="5121" width="9.140625" style="30"/>
    <col min="5122" max="5122" width="61.85546875" style="30" customWidth="1"/>
    <col min="5123" max="5123" width="13.85546875" style="30" bestFit="1" customWidth="1"/>
    <col min="5124" max="5124" width="14.85546875" style="30" bestFit="1" customWidth="1"/>
    <col min="5125" max="5125" width="15.140625" style="30" bestFit="1" customWidth="1"/>
    <col min="5126" max="5377" width="9.140625" style="30"/>
    <col min="5378" max="5378" width="61.85546875" style="30" customWidth="1"/>
    <col min="5379" max="5379" width="13.85546875" style="30" bestFit="1" customWidth="1"/>
    <col min="5380" max="5380" width="14.85546875" style="30" bestFit="1" customWidth="1"/>
    <col min="5381" max="5381" width="15.140625" style="30" bestFit="1" customWidth="1"/>
    <col min="5382" max="5633" width="9.140625" style="30"/>
    <col min="5634" max="5634" width="61.85546875" style="30" customWidth="1"/>
    <col min="5635" max="5635" width="13.85546875" style="30" bestFit="1" customWidth="1"/>
    <col min="5636" max="5636" width="14.85546875" style="30" bestFit="1" customWidth="1"/>
    <col min="5637" max="5637" width="15.140625" style="30" bestFit="1" customWidth="1"/>
    <col min="5638" max="5889" width="9.140625" style="30"/>
    <col min="5890" max="5890" width="61.85546875" style="30" customWidth="1"/>
    <col min="5891" max="5891" width="13.85546875" style="30" bestFit="1" customWidth="1"/>
    <col min="5892" max="5892" width="14.85546875" style="30" bestFit="1" customWidth="1"/>
    <col min="5893" max="5893" width="15.140625" style="30" bestFit="1" customWidth="1"/>
    <col min="5894" max="6145" width="9.140625" style="30"/>
    <col min="6146" max="6146" width="61.85546875" style="30" customWidth="1"/>
    <col min="6147" max="6147" width="13.85546875" style="30" bestFit="1" customWidth="1"/>
    <col min="6148" max="6148" width="14.85546875" style="30" bestFit="1" customWidth="1"/>
    <col min="6149" max="6149" width="15.140625" style="30" bestFit="1" customWidth="1"/>
    <col min="6150" max="6401" width="9.140625" style="30"/>
    <col min="6402" max="6402" width="61.85546875" style="30" customWidth="1"/>
    <col min="6403" max="6403" width="13.85546875" style="30" bestFit="1" customWidth="1"/>
    <col min="6404" max="6404" width="14.85546875" style="30" bestFit="1" customWidth="1"/>
    <col min="6405" max="6405" width="15.140625" style="30" bestFit="1" customWidth="1"/>
    <col min="6406" max="6657" width="9.140625" style="30"/>
    <col min="6658" max="6658" width="61.85546875" style="30" customWidth="1"/>
    <col min="6659" max="6659" width="13.85546875" style="30" bestFit="1" customWidth="1"/>
    <col min="6660" max="6660" width="14.85546875" style="30" bestFit="1" customWidth="1"/>
    <col min="6661" max="6661" width="15.140625" style="30" bestFit="1" customWidth="1"/>
    <col min="6662" max="6913" width="9.140625" style="30"/>
    <col min="6914" max="6914" width="61.85546875" style="30" customWidth="1"/>
    <col min="6915" max="6915" width="13.85546875" style="30" bestFit="1" customWidth="1"/>
    <col min="6916" max="6916" width="14.85546875" style="30" bestFit="1" customWidth="1"/>
    <col min="6917" max="6917" width="15.140625" style="30" bestFit="1" customWidth="1"/>
    <col min="6918" max="7169" width="9.140625" style="30"/>
    <col min="7170" max="7170" width="61.85546875" style="30" customWidth="1"/>
    <col min="7171" max="7171" width="13.85546875" style="30" bestFit="1" customWidth="1"/>
    <col min="7172" max="7172" width="14.85546875" style="30" bestFit="1" customWidth="1"/>
    <col min="7173" max="7173" width="15.140625" style="30" bestFit="1" customWidth="1"/>
    <col min="7174" max="7425" width="9.140625" style="30"/>
    <col min="7426" max="7426" width="61.85546875" style="30" customWidth="1"/>
    <col min="7427" max="7427" width="13.85546875" style="30" bestFit="1" customWidth="1"/>
    <col min="7428" max="7428" width="14.85546875" style="30" bestFit="1" customWidth="1"/>
    <col min="7429" max="7429" width="15.140625" style="30" bestFit="1" customWidth="1"/>
    <col min="7430" max="7681" width="9.140625" style="30"/>
    <col min="7682" max="7682" width="61.85546875" style="30" customWidth="1"/>
    <col min="7683" max="7683" width="13.85546875" style="30" bestFit="1" customWidth="1"/>
    <col min="7684" max="7684" width="14.85546875" style="30" bestFit="1" customWidth="1"/>
    <col min="7685" max="7685" width="15.140625" style="30" bestFit="1" customWidth="1"/>
    <col min="7686" max="7937" width="9.140625" style="30"/>
    <col min="7938" max="7938" width="61.85546875" style="30" customWidth="1"/>
    <col min="7939" max="7939" width="13.85546875" style="30" bestFit="1" customWidth="1"/>
    <col min="7940" max="7940" width="14.85546875" style="30" bestFit="1" customWidth="1"/>
    <col min="7941" max="7941" width="15.140625" style="30" bestFit="1" customWidth="1"/>
    <col min="7942" max="8193" width="9.140625" style="30"/>
    <col min="8194" max="8194" width="61.85546875" style="30" customWidth="1"/>
    <col min="8195" max="8195" width="13.85546875" style="30" bestFit="1" customWidth="1"/>
    <col min="8196" max="8196" width="14.85546875" style="30" bestFit="1" customWidth="1"/>
    <col min="8197" max="8197" width="15.140625" style="30" bestFit="1" customWidth="1"/>
    <col min="8198" max="8449" width="9.140625" style="30"/>
    <col min="8450" max="8450" width="61.85546875" style="30" customWidth="1"/>
    <col min="8451" max="8451" width="13.85546875" style="30" bestFit="1" customWidth="1"/>
    <col min="8452" max="8452" width="14.85546875" style="30" bestFit="1" customWidth="1"/>
    <col min="8453" max="8453" width="15.140625" style="30" bestFit="1" customWidth="1"/>
    <col min="8454" max="8705" width="9.140625" style="30"/>
    <col min="8706" max="8706" width="61.85546875" style="30" customWidth="1"/>
    <col min="8707" max="8707" width="13.85546875" style="30" bestFit="1" customWidth="1"/>
    <col min="8708" max="8708" width="14.85546875" style="30" bestFit="1" customWidth="1"/>
    <col min="8709" max="8709" width="15.140625" style="30" bestFit="1" customWidth="1"/>
    <col min="8710" max="8961" width="9.140625" style="30"/>
    <col min="8962" max="8962" width="61.85546875" style="30" customWidth="1"/>
    <col min="8963" max="8963" width="13.85546875" style="30" bestFit="1" customWidth="1"/>
    <col min="8964" max="8964" width="14.85546875" style="30" bestFit="1" customWidth="1"/>
    <col min="8965" max="8965" width="15.140625" style="30" bestFit="1" customWidth="1"/>
    <col min="8966" max="9217" width="9.140625" style="30"/>
    <col min="9218" max="9218" width="61.85546875" style="30" customWidth="1"/>
    <col min="9219" max="9219" width="13.85546875" style="30" bestFit="1" customWidth="1"/>
    <col min="9220" max="9220" width="14.85546875" style="30" bestFit="1" customWidth="1"/>
    <col min="9221" max="9221" width="15.140625" style="30" bestFit="1" customWidth="1"/>
    <col min="9222" max="9473" width="9.140625" style="30"/>
    <col min="9474" max="9474" width="61.85546875" style="30" customWidth="1"/>
    <col min="9475" max="9475" width="13.85546875" style="30" bestFit="1" customWidth="1"/>
    <col min="9476" max="9476" width="14.85546875" style="30" bestFit="1" customWidth="1"/>
    <col min="9477" max="9477" width="15.140625" style="30" bestFit="1" customWidth="1"/>
    <col min="9478" max="9729" width="9.140625" style="30"/>
    <col min="9730" max="9730" width="61.85546875" style="30" customWidth="1"/>
    <col min="9731" max="9731" width="13.85546875" style="30" bestFit="1" customWidth="1"/>
    <col min="9732" max="9732" width="14.85546875" style="30" bestFit="1" customWidth="1"/>
    <col min="9733" max="9733" width="15.140625" style="30" bestFit="1" customWidth="1"/>
    <col min="9734" max="9985" width="9.140625" style="30"/>
    <col min="9986" max="9986" width="61.85546875" style="30" customWidth="1"/>
    <col min="9987" max="9987" width="13.85546875" style="30" bestFit="1" customWidth="1"/>
    <col min="9988" max="9988" width="14.85546875" style="30" bestFit="1" customWidth="1"/>
    <col min="9989" max="9989" width="15.140625" style="30" bestFit="1" customWidth="1"/>
    <col min="9990" max="10241" width="9.140625" style="30"/>
    <col min="10242" max="10242" width="61.85546875" style="30" customWidth="1"/>
    <col min="10243" max="10243" width="13.85546875" style="30" bestFit="1" customWidth="1"/>
    <col min="10244" max="10244" width="14.85546875" style="30" bestFit="1" customWidth="1"/>
    <col min="10245" max="10245" width="15.140625" style="30" bestFit="1" customWidth="1"/>
    <col min="10246" max="10497" width="9.140625" style="30"/>
    <col min="10498" max="10498" width="61.85546875" style="30" customWidth="1"/>
    <col min="10499" max="10499" width="13.85546875" style="30" bestFit="1" customWidth="1"/>
    <col min="10500" max="10500" width="14.85546875" style="30" bestFit="1" customWidth="1"/>
    <col min="10501" max="10501" width="15.140625" style="30" bestFit="1" customWidth="1"/>
    <col min="10502" max="10753" width="9.140625" style="30"/>
    <col min="10754" max="10754" width="61.85546875" style="30" customWidth="1"/>
    <col min="10755" max="10755" width="13.85546875" style="30" bestFit="1" customWidth="1"/>
    <col min="10756" max="10756" width="14.85546875" style="30" bestFit="1" customWidth="1"/>
    <col min="10757" max="10757" width="15.140625" style="30" bestFit="1" customWidth="1"/>
    <col min="10758" max="11009" width="9.140625" style="30"/>
    <col min="11010" max="11010" width="61.85546875" style="30" customWidth="1"/>
    <col min="11011" max="11011" width="13.85546875" style="30" bestFit="1" customWidth="1"/>
    <col min="11012" max="11012" width="14.85546875" style="30" bestFit="1" customWidth="1"/>
    <col min="11013" max="11013" width="15.140625" style="30" bestFit="1" customWidth="1"/>
    <col min="11014" max="11265" width="9.140625" style="30"/>
    <col min="11266" max="11266" width="61.85546875" style="30" customWidth="1"/>
    <col min="11267" max="11267" width="13.85546875" style="30" bestFit="1" customWidth="1"/>
    <col min="11268" max="11268" width="14.85546875" style="30" bestFit="1" customWidth="1"/>
    <col min="11269" max="11269" width="15.140625" style="30" bestFit="1" customWidth="1"/>
    <col min="11270" max="11521" width="9.140625" style="30"/>
    <col min="11522" max="11522" width="61.85546875" style="30" customWidth="1"/>
    <col min="11523" max="11523" width="13.85546875" style="30" bestFit="1" customWidth="1"/>
    <col min="11524" max="11524" width="14.85546875" style="30" bestFit="1" customWidth="1"/>
    <col min="11525" max="11525" width="15.140625" style="30" bestFit="1" customWidth="1"/>
    <col min="11526" max="11777" width="9.140625" style="30"/>
    <col min="11778" max="11778" width="61.85546875" style="30" customWidth="1"/>
    <col min="11779" max="11779" width="13.85546875" style="30" bestFit="1" customWidth="1"/>
    <col min="11780" max="11780" width="14.85546875" style="30" bestFit="1" customWidth="1"/>
    <col min="11781" max="11781" width="15.140625" style="30" bestFit="1" customWidth="1"/>
    <col min="11782" max="12033" width="9.140625" style="30"/>
    <col min="12034" max="12034" width="61.85546875" style="30" customWidth="1"/>
    <col min="12035" max="12035" width="13.85546875" style="30" bestFit="1" customWidth="1"/>
    <col min="12036" max="12036" width="14.85546875" style="30" bestFit="1" customWidth="1"/>
    <col min="12037" max="12037" width="15.140625" style="30" bestFit="1" customWidth="1"/>
    <col min="12038" max="12289" width="9.140625" style="30"/>
    <col min="12290" max="12290" width="61.85546875" style="30" customWidth="1"/>
    <col min="12291" max="12291" width="13.85546875" style="30" bestFit="1" customWidth="1"/>
    <col min="12292" max="12292" width="14.85546875" style="30" bestFit="1" customWidth="1"/>
    <col min="12293" max="12293" width="15.140625" style="30" bestFit="1" customWidth="1"/>
    <col min="12294" max="12545" width="9.140625" style="30"/>
    <col min="12546" max="12546" width="61.85546875" style="30" customWidth="1"/>
    <col min="12547" max="12547" width="13.85546875" style="30" bestFit="1" customWidth="1"/>
    <col min="12548" max="12548" width="14.85546875" style="30" bestFit="1" customWidth="1"/>
    <col min="12549" max="12549" width="15.140625" style="30" bestFit="1" customWidth="1"/>
    <col min="12550" max="12801" width="9.140625" style="30"/>
    <col min="12802" max="12802" width="61.85546875" style="30" customWidth="1"/>
    <col min="12803" max="12803" width="13.85546875" style="30" bestFit="1" customWidth="1"/>
    <col min="12804" max="12804" width="14.85546875" style="30" bestFit="1" customWidth="1"/>
    <col min="12805" max="12805" width="15.140625" style="30" bestFit="1" customWidth="1"/>
    <col min="12806" max="13057" width="9.140625" style="30"/>
    <col min="13058" max="13058" width="61.85546875" style="30" customWidth="1"/>
    <col min="13059" max="13059" width="13.85546875" style="30" bestFit="1" customWidth="1"/>
    <col min="13060" max="13060" width="14.85546875" style="30" bestFit="1" customWidth="1"/>
    <col min="13061" max="13061" width="15.140625" style="30" bestFit="1" customWidth="1"/>
    <col min="13062" max="13313" width="9.140625" style="30"/>
    <col min="13314" max="13314" width="61.85546875" style="30" customWidth="1"/>
    <col min="13315" max="13315" width="13.85546875" style="30" bestFit="1" customWidth="1"/>
    <col min="13316" max="13316" width="14.85546875" style="30" bestFit="1" customWidth="1"/>
    <col min="13317" max="13317" width="15.140625" style="30" bestFit="1" customWidth="1"/>
    <col min="13318" max="13569" width="9.140625" style="30"/>
    <col min="13570" max="13570" width="61.85546875" style="30" customWidth="1"/>
    <col min="13571" max="13571" width="13.85546875" style="30" bestFit="1" customWidth="1"/>
    <col min="13572" max="13572" width="14.85546875" style="30" bestFit="1" customWidth="1"/>
    <col min="13573" max="13573" width="15.140625" style="30" bestFit="1" customWidth="1"/>
    <col min="13574" max="13825" width="9.140625" style="30"/>
    <col min="13826" max="13826" width="61.85546875" style="30" customWidth="1"/>
    <col min="13827" max="13827" width="13.85546875" style="30" bestFit="1" customWidth="1"/>
    <col min="13828" max="13828" width="14.85546875" style="30" bestFit="1" customWidth="1"/>
    <col min="13829" max="13829" width="15.140625" style="30" bestFit="1" customWidth="1"/>
    <col min="13830" max="14081" width="9.140625" style="30"/>
    <col min="14082" max="14082" width="61.85546875" style="30" customWidth="1"/>
    <col min="14083" max="14083" width="13.85546875" style="30" bestFit="1" customWidth="1"/>
    <col min="14084" max="14084" width="14.85546875" style="30" bestFit="1" customWidth="1"/>
    <col min="14085" max="14085" width="15.140625" style="30" bestFit="1" customWidth="1"/>
    <col min="14086" max="14337" width="9.140625" style="30"/>
    <col min="14338" max="14338" width="61.85546875" style="30" customWidth="1"/>
    <col min="14339" max="14339" width="13.85546875" style="30" bestFit="1" customWidth="1"/>
    <col min="14340" max="14340" width="14.85546875" style="30" bestFit="1" customWidth="1"/>
    <col min="14341" max="14341" width="15.140625" style="30" bestFit="1" customWidth="1"/>
    <col min="14342" max="14593" width="9.140625" style="30"/>
    <col min="14594" max="14594" width="61.85546875" style="30" customWidth="1"/>
    <col min="14595" max="14595" width="13.85546875" style="30" bestFit="1" customWidth="1"/>
    <col min="14596" max="14596" width="14.85546875" style="30" bestFit="1" customWidth="1"/>
    <col min="14597" max="14597" width="15.140625" style="30" bestFit="1" customWidth="1"/>
    <col min="14598" max="14849" width="9.140625" style="30"/>
    <col min="14850" max="14850" width="61.85546875" style="30" customWidth="1"/>
    <col min="14851" max="14851" width="13.85546875" style="30" bestFit="1" customWidth="1"/>
    <col min="14852" max="14852" width="14.85546875" style="30" bestFit="1" customWidth="1"/>
    <col min="14853" max="14853" width="15.140625" style="30" bestFit="1" customWidth="1"/>
    <col min="14854" max="15105" width="9.140625" style="30"/>
    <col min="15106" max="15106" width="61.85546875" style="30" customWidth="1"/>
    <col min="15107" max="15107" width="13.85546875" style="30" bestFit="1" customWidth="1"/>
    <col min="15108" max="15108" width="14.85546875" style="30" bestFit="1" customWidth="1"/>
    <col min="15109" max="15109" width="15.140625" style="30" bestFit="1" customWidth="1"/>
    <col min="15110" max="15361" width="9.140625" style="30"/>
    <col min="15362" max="15362" width="61.85546875" style="30" customWidth="1"/>
    <col min="15363" max="15363" width="13.85546875" style="30" bestFit="1" customWidth="1"/>
    <col min="15364" max="15364" width="14.85546875" style="30" bestFit="1" customWidth="1"/>
    <col min="15365" max="15365" width="15.140625" style="30" bestFit="1" customWidth="1"/>
    <col min="15366" max="15617" width="9.140625" style="30"/>
    <col min="15618" max="15618" width="61.85546875" style="30" customWidth="1"/>
    <col min="15619" max="15619" width="13.85546875" style="30" bestFit="1" customWidth="1"/>
    <col min="15620" max="15620" width="14.85546875" style="30" bestFit="1" customWidth="1"/>
    <col min="15621" max="15621" width="15.140625" style="30" bestFit="1" customWidth="1"/>
    <col min="15622" max="15873" width="9.140625" style="30"/>
    <col min="15874" max="15874" width="61.85546875" style="30" customWidth="1"/>
    <col min="15875" max="15875" width="13.85546875" style="30" bestFit="1" customWidth="1"/>
    <col min="15876" max="15876" width="14.85546875" style="30" bestFit="1" customWidth="1"/>
    <col min="15877" max="15877" width="15.140625" style="30" bestFit="1" customWidth="1"/>
    <col min="15878" max="16129" width="9.140625" style="30"/>
    <col min="16130" max="16130" width="61.85546875" style="30" customWidth="1"/>
    <col min="16131" max="16131" width="13.85546875" style="30" bestFit="1" customWidth="1"/>
    <col min="16132" max="16132" width="14.85546875" style="30" bestFit="1" customWidth="1"/>
    <col min="16133" max="16133" width="15.140625" style="30" bestFit="1" customWidth="1"/>
    <col min="16134" max="16384" width="9.140625" style="30"/>
  </cols>
  <sheetData>
    <row r="1" spans="1:5" ht="15.75" thickBot="1" x14ac:dyDescent="0.3">
      <c r="A1" s="412" t="s">
        <v>337</v>
      </c>
      <c r="B1" s="412"/>
      <c r="C1" s="412"/>
      <c r="D1" s="412"/>
      <c r="E1" s="412"/>
    </row>
    <row r="2" spans="1:5" ht="30.75" thickBot="1" x14ac:dyDescent="0.3">
      <c r="A2" s="214" t="s">
        <v>89</v>
      </c>
      <c r="B2" s="214" t="s">
        <v>296</v>
      </c>
      <c r="C2" s="214" t="s">
        <v>91</v>
      </c>
      <c r="D2" s="215" t="s">
        <v>309</v>
      </c>
      <c r="E2" s="215" t="s">
        <v>92</v>
      </c>
    </row>
    <row r="3" spans="1:5" ht="45" x14ac:dyDescent="0.25">
      <c r="A3" s="216" t="s">
        <v>126</v>
      </c>
      <c r="B3" s="217" t="s">
        <v>299</v>
      </c>
      <c r="C3" s="218">
        <v>2</v>
      </c>
      <c r="D3" s="217">
        <v>0</v>
      </c>
      <c r="E3" s="219">
        <f t="shared" ref="E3:E9" si="0">D3*C3</f>
        <v>0</v>
      </c>
    </row>
    <row r="4" spans="1:5" ht="30" x14ac:dyDescent="0.25">
      <c r="A4" s="220" t="s">
        <v>127</v>
      </c>
      <c r="B4" s="217" t="s">
        <v>299</v>
      </c>
      <c r="C4" s="218">
        <v>2</v>
      </c>
      <c r="D4" s="217">
        <v>0</v>
      </c>
      <c r="E4" s="219">
        <f t="shared" si="0"/>
        <v>0</v>
      </c>
    </row>
    <row r="5" spans="1:5" ht="30" x14ac:dyDescent="0.25">
      <c r="A5" s="220" t="s">
        <v>128</v>
      </c>
      <c r="B5" s="217" t="s">
        <v>299</v>
      </c>
      <c r="C5" s="218">
        <v>2</v>
      </c>
      <c r="D5" s="217">
        <v>0</v>
      </c>
      <c r="E5" s="219">
        <f t="shared" si="0"/>
        <v>0</v>
      </c>
    </row>
    <row r="6" spans="1:5" x14ac:dyDescent="0.25">
      <c r="A6" s="220" t="s">
        <v>129</v>
      </c>
      <c r="B6" s="217" t="s">
        <v>299</v>
      </c>
      <c r="C6" s="218">
        <v>2</v>
      </c>
      <c r="D6" s="217">
        <v>0</v>
      </c>
      <c r="E6" s="219">
        <f t="shared" si="0"/>
        <v>0</v>
      </c>
    </row>
    <row r="7" spans="1:5" x14ac:dyDescent="0.25">
      <c r="A7" s="216" t="s">
        <v>130</v>
      </c>
      <c r="B7" s="217" t="s">
        <v>328</v>
      </c>
      <c r="C7" s="218">
        <v>2</v>
      </c>
      <c r="D7" s="217">
        <v>0</v>
      </c>
      <c r="E7" s="219">
        <f t="shared" si="0"/>
        <v>0</v>
      </c>
    </row>
    <row r="8" spans="1:5" ht="30" x14ac:dyDescent="0.25">
      <c r="A8" s="216" t="s">
        <v>275</v>
      </c>
      <c r="B8" s="217" t="s">
        <v>299</v>
      </c>
      <c r="C8" s="218">
        <v>1</v>
      </c>
      <c r="D8" s="217">
        <v>0</v>
      </c>
      <c r="E8" s="219">
        <f t="shared" si="0"/>
        <v>0</v>
      </c>
    </row>
    <row r="9" spans="1:5" ht="45" x14ac:dyDescent="0.25">
      <c r="A9" s="220" t="s">
        <v>131</v>
      </c>
      <c r="B9" s="217" t="s">
        <v>299</v>
      </c>
      <c r="C9" s="218">
        <v>1</v>
      </c>
      <c r="D9" s="217">
        <v>0</v>
      </c>
      <c r="E9" s="219">
        <f t="shared" si="0"/>
        <v>0</v>
      </c>
    </row>
    <row r="10" spans="1:5" ht="15.75" thickBot="1" x14ac:dyDescent="0.3">
      <c r="A10" s="408" t="s">
        <v>44</v>
      </c>
      <c r="B10" s="409"/>
      <c r="C10" s="409"/>
      <c r="D10" s="288"/>
      <c r="E10" s="222">
        <f>SUM(E3:E9)*2</f>
        <v>0</v>
      </c>
    </row>
    <row r="11" spans="1:5" ht="15.75" thickBot="1" x14ac:dyDescent="0.3">
      <c r="A11" s="410"/>
      <c r="B11" s="410"/>
      <c r="C11" s="411"/>
      <c r="D11" s="225" t="s">
        <v>93</v>
      </c>
      <c r="E11" s="226">
        <f>E10/'Porteiro - ivaiporã '!F16</f>
        <v>0</v>
      </c>
    </row>
  </sheetData>
  <mergeCells count="3">
    <mergeCell ref="A10:C10"/>
    <mergeCell ref="A11:C11"/>
    <mergeCell ref="A1:E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headerFooter>
    <oddHeader>&amp;L&amp;8&amp;Z, &amp;F, &amp;A</oddHeader>
    <oddFooter>&amp;C&amp;8&amp;P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U279"/>
  <sheetViews>
    <sheetView showGridLines="0" view="pageBreakPreview" topLeftCell="A3" zoomScaleNormal="100" zoomScaleSheetLayoutView="100" workbookViewId="0">
      <selection activeCell="F128" sqref="F128"/>
    </sheetView>
  </sheetViews>
  <sheetFormatPr defaultColWidth="10.85546875" defaultRowHeight="16.5" x14ac:dyDescent="0.25"/>
  <cols>
    <col min="1" max="1" width="4.7109375" style="132" customWidth="1"/>
    <col min="2" max="2" width="33" style="132" customWidth="1"/>
    <col min="3" max="3" width="15.7109375" style="132" customWidth="1"/>
    <col min="4" max="4" width="14.7109375" style="132" customWidth="1"/>
    <col min="5" max="5" width="15.85546875" style="132" customWidth="1"/>
    <col min="6" max="6" width="13.140625" style="132" customWidth="1"/>
    <col min="7" max="7" width="16.85546875" style="132" customWidth="1"/>
    <col min="8" max="8" width="14" style="134" customWidth="1"/>
    <col min="9" max="9" width="18.140625" style="134" customWidth="1"/>
    <col min="10" max="10" width="14.28515625" style="133" customWidth="1"/>
    <col min="11" max="11" width="13.28515625" style="133" bestFit="1" customWidth="1"/>
    <col min="12" max="12" width="12.140625" style="133" bestFit="1" customWidth="1"/>
    <col min="13" max="21" width="10.85546875" style="133"/>
    <col min="22" max="256" width="10.85546875" style="134"/>
    <col min="257" max="257" width="4.7109375" style="134" customWidth="1"/>
    <col min="258" max="258" width="33" style="134" customWidth="1"/>
    <col min="259" max="259" width="15.7109375" style="134" customWidth="1"/>
    <col min="260" max="260" width="14.7109375" style="134" customWidth="1"/>
    <col min="261" max="261" width="15.85546875" style="134" customWidth="1"/>
    <col min="262" max="262" width="13.140625" style="134" customWidth="1"/>
    <col min="263" max="263" width="16.85546875" style="134" customWidth="1"/>
    <col min="264" max="264" width="14" style="134" customWidth="1"/>
    <col min="265" max="265" width="18.140625" style="134" customWidth="1"/>
    <col min="266" max="266" width="14.28515625" style="134" customWidth="1"/>
    <col min="267" max="267" width="13.28515625" style="134" bestFit="1" customWidth="1"/>
    <col min="268" max="268" width="12.140625" style="134" bestFit="1" customWidth="1"/>
    <col min="269" max="512" width="10.85546875" style="134"/>
    <col min="513" max="513" width="4.7109375" style="134" customWidth="1"/>
    <col min="514" max="514" width="33" style="134" customWidth="1"/>
    <col min="515" max="515" width="15.7109375" style="134" customWidth="1"/>
    <col min="516" max="516" width="14.7109375" style="134" customWidth="1"/>
    <col min="517" max="517" width="15.85546875" style="134" customWidth="1"/>
    <col min="518" max="518" width="13.140625" style="134" customWidth="1"/>
    <col min="519" max="519" width="16.85546875" style="134" customWidth="1"/>
    <col min="520" max="520" width="14" style="134" customWidth="1"/>
    <col min="521" max="521" width="18.140625" style="134" customWidth="1"/>
    <col min="522" max="522" width="14.28515625" style="134" customWidth="1"/>
    <col min="523" max="523" width="13.28515625" style="134" bestFit="1" customWidth="1"/>
    <col min="524" max="524" width="12.140625" style="134" bestFit="1" customWidth="1"/>
    <col min="525" max="768" width="10.85546875" style="134"/>
    <col min="769" max="769" width="4.7109375" style="134" customWidth="1"/>
    <col min="770" max="770" width="33" style="134" customWidth="1"/>
    <col min="771" max="771" width="15.7109375" style="134" customWidth="1"/>
    <col min="772" max="772" width="14.7109375" style="134" customWidth="1"/>
    <col min="773" max="773" width="15.85546875" style="134" customWidth="1"/>
    <col min="774" max="774" width="13.140625" style="134" customWidth="1"/>
    <col min="775" max="775" width="16.85546875" style="134" customWidth="1"/>
    <col min="776" max="776" width="14" style="134" customWidth="1"/>
    <col min="777" max="777" width="18.140625" style="134" customWidth="1"/>
    <col min="778" max="778" width="14.28515625" style="134" customWidth="1"/>
    <col min="779" max="779" width="13.28515625" style="134" bestFit="1" customWidth="1"/>
    <col min="780" max="780" width="12.140625" style="134" bestFit="1" customWidth="1"/>
    <col min="781" max="1024" width="10.85546875" style="134"/>
    <col min="1025" max="1025" width="4.7109375" style="134" customWidth="1"/>
    <col min="1026" max="1026" width="33" style="134" customWidth="1"/>
    <col min="1027" max="1027" width="15.7109375" style="134" customWidth="1"/>
    <col min="1028" max="1028" width="14.7109375" style="134" customWidth="1"/>
    <col min="1029" max="1029" width="15.85546875" style="134" customWidth="1"/>
    <col min="1030" max="1030" width="13.140625" style="134" customWidth="1"/>
    <col min="1031" max="1031" width="16.85546875" style="134" customWidth="1"/>
    <col min="1032" max="1032" width="14" style="134" customWidth="1"/>
    <col min="1033" max="1033" width="18.140625" style="134" customWidth="1"/>
    <col min="1034" max="1034" width="14.28515625" style="134" customWidth="1"/>
    <col min="1035" max="1035" width="13.28515625" style="134" bestFit="1" customWidth="1"/>
    <col min="1036" max="1036" width="12.140625" style="134" bestFit="1" customWidth="1"/>
    <col min="1037" max="1280" width="10.85546875" style="134"/>
    <col min="1281" max="1281" width="4.7109375" style="134" customWidth="1"/>
    <col min="1282" max="1282" width="33" style="134" customWidth="1"/>
    <col min="1283" max="1283" width="15.7109375" style="134" customWidth="1"/>
    <col min="1284" max="1284" width="14.7109375" style="134" customWidth="1"/>
    <col min="1285" max="1285" width="15.85546875" style="134" customWidth="1"/>
    <col min="1286" max="1286" width="13.140625" style="134" customWidth="1"/>
    <col min="1287" max="1287" width="16.85546875" style="134" customWidth="1"/>
    <col min="1288" max="1288" width="14" style="134" customWidth="1"/>
    <col min="1289" max="1289" width="18.140625" style="134" customWidth="1"/>
    <col min="1290" max="1290" width="14.28515625" style="134" customWidth="1"/>
    <col min="1291" max="1291" width="13.28515625" style="134" bestFit="1" customWidth="1"/>
    <col min="1292" max="1292" width="12.140625" style="134" bestFit="1" customWidth="1"/>
    <col min="1293" max="1536" width="10.85546875" style="134"/>
    <col min="1537" max="1537" width="4.7109375" style="134" customWidth="1"/>
    <col min="1538" max="1538" width="33" style="134" customWidth="1"/>
    <col min="1539" max="1539" width="15.7109375" style="134" customWidth="1"/>
    <col min="1540" max="1540" width="14.7109375" style="134" customWidth="1"/>
    <col min="1541" max="1541" width="15.85546875" style="134" customWidth="1"/>
    <col min="1542" max="1542" width="13.140625" style="134" customWidth="1"/>
    <col min="1543" max="1543" width="16.85546875" style="134" customWidth="1"/>
    <col min="1544" max="1544" width="14" style="134" customWidth="1"/>
    <col min="1545" max="1545" width="18.140625" style="134" customWidth="1"/>
    <col min="1546" max="1546" width="14.28515625" style="134" customWidth="1"/>
    <col min="1547" max="1547" width="13.28515625" style="134" bestFit="1" customWidth="1"/>
    <col min="1548" max="1548" width="12.140625" style="134" bestFit="1" customWidth="1"/>
    <col min="1549" max="1792" width="10.85546875" style="134"/>
    <col min="1793" max="1793" width="4.7109375" style="134" customWidth="1"/>
    <col min="1794" max="1794" width="33" style="134" customWidth="1"/>
    <col min="1795" max="1795" width="15.7109375" style="134" customWidth="1"/>
    <col min="1796" max="1796" width="14.7109375" style="134" customWidth="1"/>
    <col min="1797" max="1797" width="15.85546875" style="134" customWidth="1"/>
    <col min="1798" max="1798" width="13.140625" style="134" customWidth="1"/>
    <col min="1799" max="1799" width="16.85546875" style="134" customWidth="1"/>
    <col min="1800" max="1800" width="14" style="134" customWidth="1"/>
    <col min="1801" max="1801" width="18.140625" style="134" customWidth="1"/>
    <col min="1802" max="1802" width="14.28515625" style="134" customWidth="1"/>
    <col min="1803" max="1803" width="13.28515625" style="134" bestFit="1" customWidth="1"/>
    <col min="1804" max="1804" width="12.140625" style="134" bestFit="1" customWidth="1"/>
    <col min="1805" max="2048" width="10.85546875" style="134"/>
    <col min="2049" max="2049" width="4.7109375" style="134" customWidth="1"/>
    <col min="2050" max="2050" width="33" style="134" customWidth="1"/>
    <col min="2051" max="2051" width="15.7109375" style="134" customWidth="1"/>
    <col min="2052" max="2052" width="14.7109375" style="134" customWidth="1"/>
    <col min="2053" max="2053" width="15.85546875" style="134" customWidth="1"/>
    <col min="2054" max="2054" width="13.140625" style="134" customWidth="1"/>
    <col min="2055" max="2055" width="16.85546875" style="134" customWidth="1"/>
    <col min="2056" max="2056" width="14" style="134" customWidth="1"/>
    <col min="2057" max="2057" width="18.140625" style="134" customWidth="1"/>
    <col min="2058" max="2058" width="14.28515625" style="134" customWidth="1"/>
    <col min="2059" max="2059" width="13.28515625" style="134" bestFit="1" customWidth="1"/>
    <col min="2060" max="2060" width="12.140625" style="134" bestFit="1" customWidth="1"/>
    <col min="2061" max="2304" width="10.85546875" style="134"/>
    <col min="2305" max="2305" width="4.7109375" style="134" customWidth="1"/>
    <col min="2306" max="2306" width="33" style="134" customWidth="1"/>
    <col min="2307" max="2307" width="15.7109375" style="134" customWidth="1"/>
    <col min="2308" max="2308" width="14.7109375" style="134" customWidth="1"/>
    <col min="2309" max="2309" width="15.85546875" style="134" customWidth="1"/>
    <col min="2310" max="2310" width="13.140625" style="134" customWidth="1"/>
    <col min="2311" max="2311" width="16.85546875" style="134" customWidth="1"/>
    <col min="2312" max="2312" width="14" style="134" customWidth="1"/>
    <col min="2313" max="2313" width="18.140625" style="134" customWidth="1"/>
    <col min="2314" max="2314" width="14.28515625" style="134" customWidth="1"/>
    <col min="2315" max="2315" width="13.28515625" style="134" bestFit="1" customWidth="1"/>
    <col min="2316" max="2316" width="12.140625" style="134" bestFit="1" customWidth="1"/>
    <col min="2317" max="2560" width="10.85546875" style="134"/>
    <col min="2561" max="2561" width="4.7109375" style="134" customWidth="1"/>
    <col min="2562" max="2562" width="33" style="134" customWidth="1"/>
    <col min="2563" max="2563" width="15.7109375" style="134" customWidth="1"/>
    <col min="2564" max="2564" width="14.7109375" style="134" customWidth="1"/>
    <col min="2565" max="2565" width="15.85546875" style="134" customWidth="1"/>
    <col min="2566" max="2566" width="13.140625" style="134" customWidth="1"/>
    <col min="2567" max="2567" width="16.85546875" style="134" customWidth="1"/>
    <col min="2568" max="2568" width="14" style="134" customWidth="1"/>
    <col min="2569" max="2569" width="18.140625" style="134" customWidth="1"/>
    <col min="2570" max="2570" width="14.28515625" style="134" customWidth="1"/>
    <col min="2571" max="2571" width="13.28515625" style="134" bestFit="1" customWidth="1"/>
    <col min="2572" max="2572" width="12.140625" style="134" bestFit="1" customWidth="1"/>
    <col min="2573" max="2816" width="10.85546875" style="134"/>
    <col min="2817" max="2817" width="4.7109375" style="134" customWidth="1"/>
    <col min="2818" max="2818" width="33" style="134" customWidth="1"/>
    <col min="2819" max="2819" width="15.7109375" style="134" customWidth="1"/>
    <col min="2820" max="2820" width="14.7109375" style="134" customWidth="1"/>
    <col min="2821" max="2821" width="15.85546875" style="134" customWidth="1"/>
    <col min="2822" max="2822" width="13.140625" style="134" customWidth="1"/>
    <col min="2823" max="2823" width="16.85546875" style="134" customWidth="1"/>
    <col min="2824" max="2824" width="14" style="134" customWidth="1"/>
    <col min="2825" max="2825" width="18.140625" style="134" customWidth="1"/>
    <col min="2826" max="2826" width="14.28515625" style="134" customWidth="1"/>
    <col min="2827" max="2827" width="13.28515625" style="134" bestFit="1" customWidth="1"/>
    <col min="2828" max="2828" width="12.140625" style="134" bestFit="1" customWidth="1"/>
    <col min="2829" max="3072" width="10.85546875" style="134"/>
    <col min="3073" max="3073" width="4.7109375" style="134" customWidth="1"/>
    <col min="3074" max="3074" width="33" style="134" customWidth="1"/>
    <col min="3075" max="3075" width="15.7109375" style="134" customWidth="1"/>
    <col min="3076" max="3076" width="14.7109375" style="134" customWidth="1"/>
    <col min="3077" max="3077" width="15.85546875" style="134" customWidth="1"/>
    <col min="3078" max="3078" width="13.140625" style="134" customWidth="1"/>
    <col min="3079" max="3079" width="16.85546875" style="134" customWidth="1"/>
    <col min="3080" max="3080" width="14" style="134" customWidth="1"/>
    <col min="3081" max="3081" width="18.140625" style="134" customWidth="1"/>
    <col min="3082" max="3082" width="14.28515625" style="134" customWidth="1"/>
    <col min="3083" max="3083" width="13.28515625" style="134" bestFit="1" customWidth="1"/>
    <col min="3084" max="3084" width="12.140625" style="134" bestFit="1" customWidth="1"/>
    <col min="3085" max="3328" width="10.85546875" style="134"/>
    <col min="3329" max="3329" width="4.7109375" style="134" customWidth="1"/>
    <col min="3330" max="3330" width="33" style="134" customWidth="1"/>
    <col min="3331" max="3331" width="15.7109375" style="134" customWidth="1"/>
    <col min="3332" max="3332" width="14.7109375" style="134" customWidth="1"/>
    <col min="3333" max="3333" width="15.85546875" style="134" customWidth="1"/>
    <col min="3334" max="3334" width="13.140625" style="134" customWidth="1"/>
    <col min="3335" max="3335" width="16.85546875" style="134" customWidth="1"/>
    <col min="3336" max="3336" width="14" style="134" customWidth="1"/>
    <col min="3337" max="3337" width="18.140625" style="134" customWidth="1"/>
    <col min="3338" max="3338" width="14.28515625" style="134" customWidth="1"/>
    <col min="3339" max="3339" width="13.28515625" style="134" bestFit="1" customWidth="1"/>
    <col min="3340" max="3340" width="12.140625" style="134" bestFit="1" customWidth="1"/>
    <col min="3341" max="3584" width="10.85546875" style="134"/>
    <col min="3585" max="3585" width="4.7109375" style="134" customWidth="1"/>
    <col min="3586" max="3586" width="33" style="134" customWidth="1"/>
    <col min="3587" max="3587" width="15.7109375" style="134" customWidth="1"/>
    <col min="3588" max="3588" width="14.7109375" style="134" customWidth="1"/>
    <col min="3589" max="3589" width="15.85546875" style="134" customWidth="1"/>
    <col min="3590" max="3590" width="13.140625" style="134" customWidth="1"/>
    <col min="3591" max="3591" width="16.85546875" style="134" customWidth="1"/>
    <col min="3592" max="3592" width="14" style="134" customWidth="1"/>
    <col min="3593" max="3593" width="18.140625" style="134" customWidth="1"/>
    <col min="3594" max="3594" width="14.28515625" style="134" customWidth="1"/>
    <col min="3595" max="3595" width="13.28515625" style="134" bestFit="1" customWidth="1"/>
    <col min="3596" max="3596" width="12.140625" style="134" bestFit="1" customWidth="1"/>
    <col min="3597" max="3840" width="10.85546875" style="134"/>
    <col min="3841" max="3841" width="4.7109375" style="134" customWidth="1"/>
    <col min="3842" max="3842" width="33" style="134" customWidth="1"/>
    <col min="3843" max="3843" width="15.7109375" style="134" customWidth="1"/>
    <col min="3844" max="3844" width="14.7109375" style="134" customWidth="1"/>
    <col min="3845" max="3845" width="15.85546875" style="134" customWidth="1"/>
    <col min="3846" max="3846" width="13.140625" style="134" customWidth="1"/>
    <col min="3847" max="3847" width="16.85546875" style="134" customWidth="1"/>
    <col min="3848" max="3848" width="14" style="134" customWidth="1"/>
    <col min="3849" max="3849" width="18.140625" style="134" customWidth="1"/>
    <col min="3850" max="3850" width="14.28515625" style="134" customWidth="1"/>
    <col min="3851" max="3851" width="13.28515625" style="134" bestFit="1" customWidth="1"/>
    <col min="3852" max="3852" width="12.140625" style="134" bestFit="1" customWidth="1"/>
    <col min="3853" max="4096" width="10.85546875" style="134"/>
    <col min="4097" max="4097" width="4.7109375" style="134" customWidth="1"/>
    <col min="4098" max="4098" width="33" style="134" customWidth="1"/>
    <col min="4099" max="4099" width="15.7109375" style="134" customWidth="1"/>
    <col min="4100" max="4100" width="14.7109375" style="134" customWidth="1"/>
    <col min="4101" max="4101" width="15.85546875" style="134" customWidth="1"/>
    <col min="4102" max="4102" width="13.140625" style="134" customWidth="1"/>
    <col min="4103" max="4103" width="16.85546875" style="134" customWidth="1"/>
    <col min="4104" max="4104" width="14" style="134" customWidth="1"/>
    <col min="4105" max="4105" width="18.140625" style="134" customWidth="1"/>
    <col min="4106" max="4106" width="14.28515625" style="134" customWidth="1"/>
    <col min="4107" max="4107" width="13.28515625" style="134" bestFit="1" customWidth="1"/>
    <col min="4108" max="4108" width="12.140625" style="134" bestFit="1" customWidth="1"/>
    <col min="4109" max="4352" width="10.85546875" style="134"/>
    <col min="4353" max="4353" width="4.7109375" style="134" customWidth="1"/>
    <col min="4354" max="4354" width="33" style="134" customWidth="1"/>
    <col min="4355" max="4355" width="15.7109375" style="134" customWidth="1"/>
    <col min="4356" max="4356" width="14.7109375" style="134" customWidth="1"/>
    <col min="4357" max="4357" width="15.85546875" style="134" customWidth="1"/>
    <col min="4358" max="4358" width="13.140625" style="134" customWidth="1"/>
    <col min="4359" max="4359" width="16.85546875" style="134" customWidth="1"/>
    <col min="4360" max="4360" width="14" style="134" customWidth="1"/>
    <col min="4361" max="4361" width="18.140625" style="134" customWidth="1"/>
    <col min="4362" max="4362" width="14.28515625" style="134" customWidth="1"/>
    <col min="4363" max="4363" width="13.28515625" style="134" bestFit="1" customWidth="1"/>
    <col min="4364" max="4364" width="12.140625" style="134" bestFit="1" customWidth="1"/>
    <col min="4365" max="4608" width="10.85546875" style="134"/>
    <col min="4609" max="4609" width="4.7109375" style="134" customWidth="1"/>
    <col min="4610" max="4610" width="33" style="134" customWidth="1"/>
    <col min="4611" max="4611" width="15.7109375" style="134" customWidth="1"/>
    <col min="4612" max="4612" width="14.7109375" style="134" customWidth="1"/>
    <col min="4613" max="4613" width="15.85546875" style="134" customWidth="1"/>
    <col min="4614" max="4614" width="13.140625" style="134" customWidth="1"/>
    <col min="4615" max="4615" width="16.85546875" style="134" customWidth="1"/>
    <col min="4616" max="4616" width="14" style="134" customWidth="1"/>
    <col min="4617" max="4617" width="18.140625" style="134" customWidth="1"/>
    <col min="4618" max="4618" width="14.28515625" style="134" customWidth="1"/>
    <col min="4619" max="4619" width="13.28515625" style="134" bestFit="1" customWidth="1"/>
    <col min="4620" max="4620" width="12.140625" style="134" bestFit="1" customWidth="1"/>
    <col min="4621" max="4864" width="10.85546875" style="134"/>
    <col min="4865" max="4865" width="4.7109375" style="134" customWidth="1"/>
    <col min="4866" max="4866" width="33" style="134" customWidth="1"/>
    <col min="4867" max="4867" width="15.7109375" style="134" customWidth="1"/>
    <col min="4868" max="4868" width="14.7109375" style="134" customWidth="1"/>
    <col min="4869" max="4869" width="15.85546875" style="134" customWidth="1"/>
    <col min="4870" max="4870" width="13.140625" style="134" customWidth="1"/>
    <col min="4871" max="4871" width="16.85546875" style="134" customWidth="1"/>
    <col min="4872" max="4872" width="14" style="134" customWidth="1"/>
    <col min="4873" max="4873" width="18.140625" style="134" customWidth="1"/>
    <col min="4874" max="4874" width="14.28515625" style="134" customWidth="1"/>
    <col min="4875" max="4875" width="13.28515625" style="134" bestFit="1" customWidth="1"/>
    <col min="4876" max="4876" width="12.140625" style="134" bestFit="1" customWidth="1"/>
    <col min="4877" max="5120" width="10.85546875" style="134"/>
    <col min="5121" max="5121" width="4.7109375" style="134" customWidth="1"/>
    <col min="5122" max="5122" width="33" style="134" customWidth="1"/>
    <col min="5123" max="5123" width="15.7109375" style="134" customWidth="1"/>
    <col min="5124" max="5124" width="14.7109375" style="134" customWidth="1"/>
    <col min="5125" max="5125" width="15.85546875" style="134" customWidth="1"/>
    <col min="5126" max="5126" width="13.140625" style="134" customWidth="1"/>
    <col min="5127" max="5127" width="16.85546875" style="134" customWidth="1"/>
    <col min="5128" max="5128" width="14" style="134" customWidth="1"/>
    <col min="5129" max="5129" width="18.140625" style="134" customWidth="1"/>
    <col min="5130" max="5130" width="14.28515625" style="134" customWidth="1"/>
    <col min="5131" max="5131" width="13.28515625" style="134" bestFit="1" customWidth="1"/>
    <col min="5132" max="5132" width="12.140625" style="134" bestFit="1" customWidth="1"/>
    <col min="5133" max="5376" width="10.85546875" style="134"/>
    <col min="5377" max="5377" width="4.7109375" style="134" customWidth="1"/>
    <col min="5378" max="5378" width="33" style="134" customWidth="1"/>
    <col min="5379" max="5379" width="15.7109375" style="134" customWidth="1"/>
    <col min="5380" max="5380" width="14.7109375" style="134" customWidth="1"/>
    <col min="5381" max="5381" width="15.85546875" style="134" customWidth="1"/>
    <col min="5382" max="5382" width="13.140625" style="134" customWidth="1"/>
    <col min="5383" max="5383" width="16.85546875" style="134" customWidth="1"/>
    <col min="5384" max="5384" width="14" style="134" customWidth="1"/>
    <col min="5385" max="5385" width="18.140625" style="134" customWidth="1"/>
    <col min="5386" max="5386" width="14.28515625" style="134" customWidth="1"/>
    <col min="5387" max="5387" width="13.28515625" style="134" bestFit="1" customWidth="1"/>
    <col min="5388" max="5388" width="12.140625" style="134" bestFit="1" customWidth="1"/>
    <col min="5389" max="5632" width="10.85546875" style="134"/>
    <col min="5633" max="5633" width="4.7109375" style="134" customWidth="1"/>
    <col min="5634" max="5634" width="33" style="134" customWidth="1"/>
    <col min="5635" max="5635" width="15.7109375" style="134" customWidth="1"/>
    <col min="5636" max="5636" width="14.7109375" style="134" customWidth="1"/>
    <col min="5637" max="5637" width="15.85546875" style="134" customWidth="1"/>
    <col min="5638" max="5638" width="13.140625" style="134" customWidth="1"/>
    <col min="5639" max="5639" width="16.85546875" style="134" customWidth="1"/>
    <col min="5640" max="5640" width="14" style="134" customWidth="1"/>
    <col min="5641" max="5641" width="18.140625" style="134" customWidth="1"/>
    <col min="5642" max="5642" width="14.28515625" style="134" customWidth="1"/>
    <col min="5643" max="5643" width="13.28515625" style="134" bestFit="1" customWidth="1"/>
    <col min="5644" max="5644" width="12.140625" style="134" bestFit="1" customWidth="1"/>
    <col min="5645" max="5888" width="10.85546875" style="134"/>
    <col min="5889" max="5889" width="4.7109375" style="134" customWidth="1"/>
    <col min="5890" max="5890" width="33" style="134" customWidth="1"/>
    <col min="5891" max="5891" width="15.7109375" style="134" customWidth="1"/>
    <col min="5892" max="5892" width="14.7109375" style="134" customWidth="1"/>
    <col min="5893" max="5893" width="15.85546875" style="134" customWidth="1"/>
    <col min="5894" max="5894" width="13.140625" style="134" customWidth="1"/>
    <col min="5895" max="5895" width="16.85546875" style="134" customWidth="1"/>
    <col min="5896" max="5896" width="14" style="134" customWidth="1"/>
    <col min="5897" max="5897" width="18.140625" style="134" customWidth="1"/>
    <col min="5898" max="5898" width="14.28515625" style="134" customWidth="1"/>
    <col min="5899" max="5899" width="13.28515625" style="134" bestFit="1" customWidth="1"/>
    <col min="5900" max="5900" width="12.140625" style="134" bestFit="1" customWidth="1"/>
    <col min="5901" max="6144" width="10.85546875" style="134"/>
    <col min="6145" max="6145" width="4.7109375" style="134" customWidth="1"/>
    <col min="6146" max="6146" width="33" style="134" customWidth="1"/>
    <col min="6147" max="6147" width="15.7109375" style="134" customWidth="1"/>
    <col min="6148" max="6148" width="14.7109375" style="134" customWidth="1"/>
    <col min="6149" max="6149" width="15.85546875" style="134" customWidth="1"/>
    <col min="6150" max="6150" width="13.140625" style="134" customWidth="1"/>
    <col min="6151" max="6151" width="16.85546875" style="134" customWidth="1"/>
    <col min="6152" max="6152" width="14" style="134" customWidth="1"/>
    <col min="6153" max="6153" width="18.140625" style="134" customWidth="1"/>
    <col min="6154" max="6154" width="14.28515625" style="134" customWidth="1"/>
    <col min="6155" max="6155" width="13.28515625" style="134" bestFit="1" customWidth="1"/>
    <col min="6156" max="6156" width="12.140625" style="134" bestFit="1" customWidth="1"/>
    <col min="6157" max="6400" width="10.85546875" style="134"/>
    <col min="6401" max="6401" width="4.7109375" style="134" customWidth="1"/>
    <col min="6402" max="6402" width="33" style="134" customWidth="1"/>
    <col min="6403" max="6403" width="15.7109375" style="134" customWidth="1"/>
    <col min="6404" max="6404" width="14.7109375" style="134" customWidth="1"/>
    <col min="6405" max="6405" width="15.85546875" style="134" customWidth="1"/>
    <col min="6406" max="6406" width="13.140625" style="134" customWidth="1"/>
    <col min="6407" max="6407" width="16.85546875" style="134" customWidth="1"/>
    <col min="6408" max="6408" width="14" style="134" customWidth="1"/>
    <col min="6409" max="6409" width="18.140625" style="134" customWidth="1"/>
    <col min="6410" max="6410" width="14.28515625" style="134" customWidth="1"/>
    <col min="6411" max="6411" width="13.28515625" style="134" bestFit="1" customWidth="1"/>
    <col min="6412" max="6412" width="12.140625" style="134" bestFit="1" customWidth="1"/>
    <col min="6413" max="6656" width="10.85546875" style="134"/>
    <col min="6657" max="6657" width="4.7109375" style="134" customWidth="1"/>
    <col min="6658" max="6658" width="33" style="134" customWidth="1"/>
    <col min="6659" max="6659" width="15.7109375" style="134" customWidth="1"/>
    <col min="6660" max="6660" width="14.7109375" style="134" customWidth="1"/>
    <col min="6661" max="6661" width="15.85546875" style="134" customWidth="1"/>
    <col min="6662" max="6662" width="13.140625" style="134" customWidth="1"/>
    <col min="6663" max="6663" width="16.85546875" style="134" customWidth="1"/>
    <col min="6664" max="6664" width="14" style="134" customWidth="1"/>
    <col min="6665" max="6665" width="18.140625" style="134" customWidth="1"/>
    <col min="6666" max="6666" width="14.28515625" style="134" customWidth="1"/>
    <col min="6667" max="6667" width="13.28515625" style="134" bestFit="1" customWidth="1"/>
    <col min="6668" max="6668" width="12.140625" style="134" bestFit="1" customWidth="1"/>
    <col min="6669" max="6912" width="10.85546875" style="134"/>
    <col min="6913" max="6913" width="4.7109375" style="134" customWidth="1"/>
    <col min="6914" max="6914" width="33" style="134" customWidth="1"/>
    <col min="6915" max="6915" width="15.7109375" style="134" customWidth="1"/>
    <col min="6916" max="6916" width="14.7109375" style="134" customWidth="1"/>
    <col min="6917" max="6917" width="15.85546875" style="134" customWidth="1"/>
    <col min="6918" max="6918" width="13.140625" style="134" customWidth="1"/>
    <col min="6919" max="6919" width="16.85546875" style="134" customWidth="1"/>
    <col min="6920" max="6920" width="14" style="134" customWidth="1"/>
    <col min="6921" max="6921" width="18.140625" style="134" customWidth="1"/>
    <col min="6922" max="6922" width="14.28515625" style="134" customWidth="1"/>
    <col min="6923" max="6923" width="13.28515625" style="134" bestFit="1" customWidth="1"/>
    <col min="6924" max="6924" width="12.140625" style="134" bestFit="1" customWidth="1"/>
    <col min="6925" max="7168" width="10.85546875" style="134"/>
    <col min="7169" max="7169" width="4.7109375" style="134" customWidth="1"/>
    <col min="7170" max="7170" width="33" style="134" customWidth="1"/>
    <col min="7171" max="7171" width="15.7109375" style="134" customWidth="1"/>
    <col min="7172" max="7172" width="14.7109375" style="134" customWidth="1"/>
    <col min="7173" max="7173" width="15.85546875" style="134" customWidth="1"/>
    <col min="7174" max="7174" width="13.140625" style="134" customWidth="1"/>
    <col min="7175" max="7175" width="16.85546875" style="134" customWidth="1"/>
    <col min="7176" max="7176" width="14" style="134" customWidth="1"/>
    <col min="7177" max="7177" width="18.140625" style="134" customWidth="1"/>
    <col min="7178" max="7178" width="14.28515625" style="134" customWidth="1"/>
    <col min="7179" max="7179" width="13.28515625" style="134" bestFit="1" customWidth="1"/>
    <col min="7180" max="7180" width="12.140625" style="134" bestFit="1" customWidth="1"/>
    <col min="7181" max="7424" width="10.85546875" style="134"/>
    <col min="7425" max="7425" width="4.7109375" style="134" customWidth="1"/>
    <col min="7426" max="7426" width="33" style="134" customWidth="1"/>
    <col min="7427" max="7427" width="15.7109375" style="134" customWidth="1"/>
    <col min="7428" max="7428" width="14.7109375" style="134" customWidth="1"/>
    <col min="7429" max="7429" width="15.85546875" style="134" customWidth="1"/>
    <col min="7430" max="7430" width="13.140625" style="134" customWidth="1"/>
    <col min="7431" max="7431" width="16.85546875" style="134" customWidth="1"/>
    <col min="7432" max="7432" width="14" style="134" customWidth="1"/>
    <col min="7433" max="7433" width="18.140625" style="134" customWidth="1"/>
    <col min="7434" max="7434" width="14.28515625" style="134" customWidth="1"/>
    <col min="7435" max="7435" width="13.28515625" style="134" bestFit="1" customWidth="1"/>
    <col min="7436" max="7436" width="12.140625" style="134" bestFit="1" customWidth="1"/>
    <col min="7437" max="7680" width="10.85546875" style="134"/>
    <col min="7681" max="7681" width="4.7109375" style="134" customWidth="1"/>
    <col min="7682" max="7682" width="33" style="134" customWidth="1"/>
    <col min="7683" max="7683" width="15.7109375" style="134" customWidth="1"/>
    <col min="7684" max="7684" width="14.7109375" style="134" customWidth="1"/>
    <col min="7685" max="7685" width="15.85546875" style="134" customWidth="1"/>
    <col min="7686" max="7686" width="13.140625" style="134" customWidth="1"/>
    <col min="7687" max="7687" width="16.85546875" style="134" customWidth="1"/>
    <col min="7688" max="7688" width="14" style="134" customWidth="1"/>
    <col min="7689" max="7689" width="18.140625" style="134" customWidth="1"/>
    <col min="7690" max="7690" width="14.28515625" style="134" customWidth="1"/>
    <col min="7691" max="7691" width="13.28515625" style="134" bestFit="1" customWidth="1"/>
    <col min="7692" max="7692" width="12.140625" style="134" bestFit="1" customWidth="1"/>
    <col min="7693" max="7936" width="10.85546875" style="134"/>
    <col min="7937" max="7937" width="4.7109375" style="134" customWidth="1"/>
    <col min="7938" max="7938" width="33" style="134" customWidth="1"/>
    <col min="7939" max="7939" width="15.7109375" style="134" customWidth="1"/>
    <col min="7940" max="7940" width="14.7109375" style="134" customWidth="1"/>
    <col min="7941" max="7941" width="15.85546875" style="134" customWidth="1"/>
    <col min="7942" max="7942" width="13.140625" style="134" customWidth="1"/>
    <col min="7943" max="7943" width="16.85546875" style="134" customWidth="1"/>
    <col min="7944" max="7944" width="14" style="134" customWidth="1"/>
    <col min="7945" max="7945" width="18.140625" style="134" customWidth="1"/>
    <col min="7946" max="7946" width="14.28515625" style="134" customWidth="1"/>
    <col min="7947" max="7947" width="13.28515625" style="134" bestFit="1" customWidth="1"/>
    <col min="7948" max="7948" width="12.140625" style="134" bestFit="1" customWidth="1"/>
    <col min="7949" max="8192" width="10.85546875" style="134"/>
    <col min="8193" max="8193" width="4.7109375" style="134" customWidth="1"/>
    <col min="8194" max="8194" width="33" style="134" customWidth="1"/>
    <col min="8195" max="8195" width="15.7109375" style="134" customWidth="1"/>
    <col min="8196" max="8196" width="14.7109375" style="134" customWidth="1"/>
    <col min="8197" max="8197" width="15.85546875" style="134" customWidth="1"/>
    <col min="8198" max="8198" width="13.140625" style="134" customWidth="1"/>
    <col min="8199" max="8199" width="16.85546875" style="134" customWidth="1"/>
    <col min="8200" max="8200" width="14" style="134" customWidth="1"/>
    <col min="8201" max="8201" width="18.140625" style="134" customWidth="1"/>
    <col min="8202" max="8202" width="14.28515625" style="134" customWidth="1"/>
    <col min="8203" max="8203" width="13.28515625" style="134" bestFit="1" customWidth="1"/>
    <col min="8204" max="8204" width="12.140625" style="134" bestFit="1" customWidth="1"/>
    <col min="8205" max="8448" width="10.85546875" style="134"/>
    <col min="8449" max="8449" width="4.7109375" style="134" customWidth="1"/>
    <col min="8450" max="8450" width="33" style="134" customWidth="1"/>
    <col min="8451" max="8451" width="15.7109375" style="134" customWidth="1"/>
    <col min="8452" max="8452" width="14.7109375" style="134" customWidth="1"/>
    <col min="8453" max="8453" width="15.85546875" style="134" customWidth="1"/>
    <col min="8454" max="8454" width="13.140625" style="134" customWidth="1"/>
    <col min="8455" max="8455" width="16.85546875" style="134" customWidth="1"/>
    <col min="8456" max="8456" width="14" style="134" customWidth="1"/>
    <col min="8457" max="8457" width="18.140625" style="134" customWidth="1"/>
    <col min="8458" max="8458" width="14.28515625" style="134" customWidth="1"/>
    <col min="8459" max="8459" width="13.28515625" style="134" bestFit="1" customWidth="1"/>
    <col min="8460" max="8460" width="12.140625" style="134" bestFit="1" customWidth="1"/>
    <col min="8461" max="8704" width="10.85546875" style="134"/>
    <col min="8705" max="8705" width="4.7109375" style="134" customWidth="1"/>
    <col min="8706" max="8706" width="33" style="134" customWidth="1"/>
    <col min="8707" max="8707" width="15.7109375" style="134" customWidth="1"/>
    <col min="8708" max="8708" width="14.7109375" style="134" customWidth="1"/>
    <col min="8709" max="8709" width="15.85546875" style="134" customWidth="1"/>
    <col min="8710" max="8710" width="13.140625" style="134" customWidth="1"/>
    <col min="8711" max="8711" width="16.85546875" style="134" customWidth="1"/>
    <col min="8712" max="8712" width="14" style="134" customWidth="1"/>
    <col min="8713" max="8713" width="18.140625" style="134" customWidth="1"/>
    <col min="8714" max="8714" width="14.28515625" style="134" customWidth="1"/>
    <col min="8715" max="8715" width="13.28515625" style="134" bestFit="1" customWidth="1"/>
    <col min="8716" max="8716" width="12.140625" style="134" bestFit="1" customWidth="1"/>
    <col min="8717" max="8960" width="10.85546875" style="134"/>
    <col min="8961" max="8961" width="4.7109375" style="134" customWidth="1"/>
    <col min="8962" max="8962" width="33" style="134" customWidth="1"/>
    <col min="8963" max="8963" width="15.7109375" style="134" customWidth="1"/>
    <col min="8964" max="8964" width="14.7109375" style="134" customWidth="1"/>
    <col min="8965" max="8965" width="15.85546875" style="134" customWidth="1"/>
    <col min="8966" max="8966" width="13.140625" style="134" customWidth="1"/>
    <col min="8967" max="8967" width="16.85546875" style="134" customWidth="1"/>
    <col min="8968" max="8968" width="14" style="134" customWidth="1"/>
    <col min="8969" max="8969" width="18.140625" style="134" customWidth="1"/>
    <col min="8970" max="8970" width="14.28515625" style="134" customWidth="1"/>
    <col min="8971" max="8971" width="13.28515625" style="134" bestFit="1" customWidth="1"/>
    <col min="8972" max="8972" width="12.140625" style="134" bestFit="1" customWidth="1"/>
    <col min="8973" max="9216" width="10.85546875" style="134"/>
    <col min="9217" max="9217" width="4.7109375" style="134" customWidth="1"/>
    <col min="9218" max="9218" width="33" style="134" customWidth="1"/>
    <col min="9219" max="9219" width="15.7109375" style="134" customWidth="1"/>
    <col min="9220" max="9220" width="14.7109375" style="134" customWidth="1"/>
    <col min="9221" max="9221" width="15.85546875" style="134" customWidth="1"/>
    <col min="9222" max="9222" width="13.140625" style="134" customWidth="1"/>
    <col min="9223" max="9223" width="16.85546875" style="134" customWidth="1"/>
    <col min="9224" max="9224" width="14" style="134" customWidth="1"/>
    <col min="9225" max="9225" width="18.140625" style="134" customWidth="1"/>
    <col min="9226" max="9226" width="14.28515625" style="134" customWidth="1"/>
    <col min="9227" max="9227" width="13.28515625" style="134" bestFit="1" customWidth="1"/>
    <col min="9228" max="9228" width="12.140625" style="134" bestFit="1" customWidth="1"/>
    <col min="9229" max="9472" width="10.85546875" style="134"/>
    <col min="9473" max="9473" width="4.7109375" style="134" customWidth="1"/>
    <col min="9474" max="9474" width="33" style="134" customWidth="1"/>
    <col min="9475" max="9475" width="15.7109375" style="134" customWidth="1"/>
    <col min="9476" max="9476" width="14.7109375" style="134" customWidth="1"/>
    <col min="9477" max="9477" width="15.85546875" style="134" customWidth="1"/>
    <col min="9478" max="9478" width="13.140625" style="134" customWidth="1"/>
    <col min="9479" max="9479" width="16.85546875" style="134" customWidth="1"/>
    <col min="9480" max="9480" width="14" style="134" customWidth="1"/>
    <col min="9481" max="9481" width="18.140625" style="134" customWidth="1"/>
    <col min="9482" max="9482" width="14.28515625" style="134" customWidth="1"/>
    <col min="9483" max="9483" width="13.28515625" style="134" bestFit="1" customWidth="1"/>
    <col min="9484" max="9484" width="12.140625" style="134" bestFit="1" customWidth="1"/>
    <col min="9485" max="9728" width="10.85546875" style="134"/>
    <col min="9729" max="9729" width="4.7109375" style="134" customWidth="1"/>
    <col min="9730" max="9730" width="33" style="134" customWidth="1"/>
    <col min="9731" max="9731" width="15.7109375" style="134" customWidth="1"/>
    <col min="9732" max="9732" width="14.7109375" style="134" customWidth="1"/>
    <col min="9733" max="9733" width="15.85546875" style="134" customWidth="1"/>
    <col min="9734" max="9734" width="13.140625" style="134" customWidth="1"/>
    <col min="9735" max="9735" width="16.85546875" style="134" customWidth="1"/>
    <col min="9736" max="9736" width="14" style="134" customWidth="1"/>
    <col min="9737" max="9737" width="18.140625" style="134" customWidth="1"/>
    <col min="9738" max="9738" width="14.28515625" style="134" customWidth="1"/>
    <col min="9739" max="9739" width="13.28515625" style="134" bestFit="1" customWidth="1"/>
    <col min="9740" max="9740" width="12.140625" style="134" bestFit="1" customWidth="1"/>
    <col min="9741" max="9984" width="10.85546875" style="134"/>
    <col min="9985" max="9985" width="4.7109375" style="134" customWidth="1"/>
    <col min="9986" max="9986" width="33" style="134" customWidth="1"/>
    <col min="9987" max="9987" width="15.7109375" style="134" customWidth="1"/>
    <col min="9988" max="9988" width="14.7109375" style="134" customWidth="1"/>
    <col min="9989" max="9989" width="15.85546875" style="134" customWidth="1"/>
    <col min="9990" max="9990" width="13.140625" style="134" customWidth="1"/>
    <col min="9991" max="9991" width="16.85546875" style="134" customWidth="1"/>
    <col min="9992" max="9992" width="14" style="134" customWidth="1"/>
    <col min="9993" max="9993" width="18.140625" style="134" customWidth="1"/>
    <col min="9994" max="9994" width="14.28515625" style="134" customWidth="1"/>
    <col min="9995" max="9995" width="13.28515625" style="134" bestFit="1" customWidth="1"/>
    <col min="9996" max="9996" width="12.140625" style="134" bestFit="1" customWidth="1"/>
    <col min="9997" max="10240" width="10.85546875" style="134"/>
    <col min="10241" max="10241" width="4.7109375" style="134" customWidth="1"/>
    <col min="10242" max="10242" width="33" style="134" customWidth="1"/>
    <col min="10243" max="10243" width="15.7109375" style="134" customWidth="1"/>
    <col min="10244" max="10244" width="14.7109375" style="134" customWidth="1"/>
    <col min="10245" max="10245" width="15.85546875" style="134" customWidth="1"/>
    <col min="10246" max="10246" width="13.140625" style="134" customWidth="1"/>
    <col min="10247" max="10247" width="16.85546875" style="134" customWidth="1"/>
    <col min="10248" max="10248" width="14" style="134" customWidth="1"/>
    <col min="10249" max="10249" width="18.140625" style="134" customWidth="1"/>
    <col min="10250" max="10250" width="14.28515625" style="134" customWidth="1"/>
    <col min="10251" max="10251" width="13.28515625" style="134" bestFit="1" customWidth="1"/>
    <col min="10252" max="10252" width="12.140625" style="134" bestFit="1" customWidth="1"/>
    <col min="10253" max="10496" width="10.85546875" style="134"/>
    <col min="10497" max="10497" width="4.7109375" style="134" customWidth="1"/>
    <col min="10498" max="10498" width="33" style="134" customWidth="1"/>
    <col min="10499" max="10499" width="15.7109375" style="134" customWidth="1"/>
    <col min="10500" max="10500" width="14.7109375" style="134" customWidth="1"/>
    <col min="10501" max="10501" width="15.85546875" style="134" customWidth="1"/>
    <col min="10502" max="10502" width="13.140625" style="134" customWidth="1"/>
    <col min="10503" max="10503" width="16.85546875" style="134" customWidth="1"/>
    <col min="10504" max="10504" width="14" style="134" customWidth="1"/>
    <col min="10505" max="10505" width="18.140625" style="134" customWidth="1"/>
    <col min="10506" max="10506" width="14.28515625" style="134" customWidth="1"/>
    <col min="10507" max="10507" width="13.28515625" style="134" bestFit="1" customWidth="1"/>
    <col min="10508" max="10508" width="12.140625" style="134" bestFit="1" customWidth="1"/>
    <col min="10509" max="10752" width="10.85546875" style="134"/>
    <col min="10753" max="10753" width="4.7109375" style="134" customWidth="1"/>
    <col min="10754" max="10754" width="33" style="134" customWidth="1"/>
    <col min="10755" max="10755" width="15.7109375" style="134" customWidth="1"/>
    <col min="10756" max="10756" width="14.7109375" style="134" customWidth="1"/>
    <col min="10757" max="10757" width="15.85546875" style="134" customWidth="1"/>
    <col min="10758" max="10758" width="13.140625" style="134" customWidth="1"/>
    <col min="10759" max="10759" width="16.85546875" style="134" customWidth="1"/>
    <col min="10760" max="10760" width="14" style="134" customWidth="1"/>
    <col min="10761" max="10761" width="18.140625" style="134" customWidth="1"/>
    <col min="10762" max="10762" width="14.28515625" style="134" customWidth="1"/>
    <col min="10763" max="10763" width="13.28515625" style="134" bestFit="1" customWidth="1"/>
    <col min="10764" max="10764" width="12.140625" style="134" bestFit="1" customWidth="1"/>
    <col min="10765" max="11008" width="10.85546875" style="134"/>
    <col min="11009" max="11009" width="4.7109375" style="134" customWidth="1"/>
    <col min="11010" max="11010" width="33" style="134" customWidth="1"/>
    <col min="11011" max="11011" width="15.7109375" style="134" customWidth="1"/>
    <col min="11012" max="11012" width="14.7109375" style="134" customWidth="1"/>
    <col min="11013" max="11013" width="15.85546875" style="134" customWidth="1"/>
    <col min="11014" max="11014" width="13.140625" style="134" customWidth="1"/>
    <col min="11015" max="11015" width="16.85546875" style="134" customWidth="1"/>
    <col min="11016" max="11016" width="14" style="134" customWidth="1"/>
    <col min="11017" max="11017" width="18.140625" style="134" customWidth="1"/>
    <col min="11018" max="11018" width="14.28515625" style="134" customWidth="1"/>
    <col min="11019" max="11019" width="13.28515625" style="134" bestFit="1" customWidth="1"/>
    <col min="11020" max="11020" width="12.140625" style="134" bestFit="1" customWidth="1"/>
    <col min="11021" max="11264" width="10.85546875" style="134"/>
    <col min="11265" max="11265" width="4.7109375" style="134" customWidth="1"/>
    <col min="11266" max="11266" width="33" style="134" customWidth="1"/>
    <col min="11267" max="11267" width="15.7109375" style="134" customWidth="1"/>
    <col min="11268" max="11268" width="14.7109375" style="134" customWidth="1"/>
    <col min="11269" max="11269" width="15.85546875" style="134" customWidth="1"/>
    <col min="11270" max="11270" width="13.140625" style="134" customWidth="1"/>
    <col min="11271" max="11271" width="16.85546875" style="134" customWidth="1"/>
    <col min="11272" max="11272" width="14" style="134" customWidth="1"/>
    <col min="11273" max="11273" width="18.140625" style="134" customWidth="1"/>
    <col min="11274" max="11274" width="14.28515625" style="134" customWidth="1"/>
    <col min="11275" max="11275" width="13.28515625" style="134" bestFit="1" customWidth="1"/>
    <col min="11276" max="11276" width="12.140625" style="134" bestFit="1" customWidth="1"/>
    <col min="11277" max="11520" width="10.85546875" style="134"/>
    <col min="11521" max="11521" width="4.7109375" style="134" customWidth="1"/>
    <col min="11522" max="11522" width="33" style="134" customWidth="1"/>
    <col min="11523" max="11523" width="15.7109375" style="134" customWidth="1"/>
    <col min="11524" max="11524" width="14.7109375" style="134" customWidth="1"/>
    <col min="11525" max="11525" width="15.85546875" style="134" customWidth="1"/>
    <col min="11526" max="11526" width="13.140625" style="134" customWidth="1"/>
    <col min="11527" max="11527" width="16.85546875" style="134" customWidth="1"/>
    <col min="11528" max="11528" width="14" style="134" customWidth="1"/>
    <col min="11529" max="11529" width="18.140625" style="134" customWidth="1"/>
    <col min="11530" max="11530" width="14.28515625" style="134" customWidth="1"/>
    <col min="11531" max="11531" width="13.28515625" style="134" bestFit="1" customWidth="1"/>
    <col min="11532" max="11532" width="12.140625" style="134" bestFit="1" customWidth="1"/>
    <col min="11533" max="11776" width="10.85546875" style="134"/>
    <col min="11777" max="11777" width="4.7109375" style="134" customWidth="1"/>
    <col min="11778" max="11778" width="33" style="134" customWidth="1"/>
    <col min="11779" max="11779" width="15.7109375" style="134" customWidth="1"/>
    <col min="11780" max="11780" width="14.7109375" style="134" customWidth="1"/>
    <col min="11781" max="11781" width="15.85546875" style="134" customWidth="1"/>
    <col min="11782" max="11782" width="13.140625" style="134" customWidth="1"/>
    <col min="11783" max="11783" width="16.85546875" style="134" customWidth="1"/>
    <col min="11784" max="11784" width="14" style="134" customWidth="1"/>
    <col min="11785" max="11785" width="18.140625" style="134" customWidth="1"/>
    <col min="11786" max="11786" width="14.28515625" style="134" customWidth="1"/>
    <col min="11787" max="11787" width="13.28515625" style="134" bestFit="1" customWidth="1"/>
    <col min="11788" max="11788" width="12.140625" style="134" bestFit="1" customWidth="1"/>
    <col min="11789" max="12032" width="10.85546875" style="134"/>
    <col min="12033" max="12033" width="4.7109375" style="134" customWidth="1"/>
    <col min="12034" max="12034" width="33" style="134" customWidth="1"/>
    <col min="12035" max="12035" width="15.7109375" style="134" customWidth="1"/>
    <col min="12036" max="12036" width="14.7109375" style="134" customWidth="1"/>
    <col min="12037" max="12037" width="15.85546875" style="134" customWidth="1"/>
    <col min="12038" max="12038" width="13.140625" style="134" customWidth="1"/>
    <col min="12039" max="12039" width="16.85546875" style="134" customWidth="1"/>
    <col min="12040" max="12040" width="14" style="134" customWidth="1"/>
    <col min="12041" max="12041" width="18.140625" style="134" customWidth="1"/>
    <col min="12042" max="12042" width="14.28515625" style="134" customWidth="1"/>
    <col min="12043" max="12043" width="13.28515625" style="134" bestFit="1" customWidth="1"/>
    <col min="12044" max="12044" width="12.140625" style="134" bestFit="1" customWidth="1"/>
    <col min="12045" max="12288" width="10.85546875" style="134"/>
    <col min="12289" max="12289" width="4.7109375" style="134" customWidth="1"/>
    <col min="12290" max="12290" width="33" style="134" customWidth="1"/>
    <col min="12291" max="12291" width="15.7109375" style="134" customWidth="1"/>
    <col min="12292" max="12292" width="14.7109375" style="134" customWidth="1"/>
    <col min="12293" max="12293" width="15.85546875" style="134" customWidth="1"/>
    <col min="12294" max="12294" width="13.140625" style="134" customWidth="1"/>
    <col min="12295" max="12295" width="16.85546875" style="134" customWidth="1"/>
    <col min="12296" max="12296" width="14" style="134" customWidth="1"/>
    <col min="12297" max="12297" width="18.140625" style="134" customWidth="1"/>
    <col min="12298" max="12298" width="14.28515625" style="134" customWidth="1"/>
    <col min="12299" max="12299" width="13.28515625" style="134" bestFit="1" customWidth="1"/>
    <col min="12300" max="12300" width="12.140625" style="134" bestFit="1" customWidth="1"/>
    <col min="12301" max="12544" width="10.85546875" style="134"/>
    <col min="12545" max="12545" width="4.7109375" style="134" customWidth="1"/>
    <col min="12546" max="12546" width="33" style="134" customWidth="1"/>
    <col min="12547" max="12547" width="15.7109375" style="134" customWidth="1"/>
    <col min="12548" max="12548" width="14.7109375" style="134" customWidth="1"/>
    <col min="12549" max="12549" width="15.85546875" style="134" customWidth="1"/>
    <col min="12550" max="12550" width="13.140625" style="134" customWidth="1"/>
    <col min="12551" max="12551" width="16.85546875" style="134" customWidth="1"/>
    <col min="12552" max="12552" width="14" style="134" customWidth="1"/>
    <col min="12553" max="12553" width="18.140625" style="134" customWidth="1"/>
    <col min="12554" max="12554" width="14.28515625" style="134" customWidth="1"/>
    <col min="12555" max="12555" width="13.28515625" style="134" bestFit="1" customWidth="1"/>
    <col min="12556" max="12556" width="12.140625" style="134" bestFit="1" customWidth="1"/>
    <col min="12557" max="12800" width="10.85546875" style="134"/>
    <col min="12801" max="12801" width="4.7109375" style="134" customWidth="1"/>
    <col min="12802" max="12802" width="33" style="134" customWidth="1"/>
    <col min="12803" max="12803" width="15.7109375" style="134" customWidth="1"/>
    <col min="12804" max="12804" width="14.7109375" style="134" customWidth="1"/>
    <col min="12805" max="12805" width="15.85546875" style="134" customWidth="1"/>
    <col min="12806" max="12806" width="13.140625" style="134" customWidth="1"/>
    <col min="12807" max="12807" width="16.85546875" style="134" customWidth="1"/>
    <col min="12808" max="12808" width="14" style="134" customWidth="1"/>
    <col min="12809" max="12809" width="18.140625" style="134" customWidth="1"/>
    <col min="12810" max="12810" width="14.28515625" style="134" customWidth="1"/>
    <col min="12811" max="12811" width="13.28515625" style="134" bestFit="1" customWidth="1"/>
    <col min="12812" max="12812" width="12.140625" style="134" bestFit="1" customWidth="1"/>
    <col min="12813" max="13056" width="10.85546875" style="134"/>
    <col min="13057" max="13057" width="4.7109375" style="134" customWidth="1"/>
    <col min="13058" max="13058" width="33" style="134" customWidth="1"/>
    <col min="13059" max="13059" width="15.7109375" style="134" customWidth="1"/>
    <col min="13060" max="13060" width="14.7109375" style="134" customWidth="1"/>
    <col min="13061" max="13061" width="15.85546875" style="134" customWidth="1"/>
    <col min="13062" max="13062" width="13.140625" style="134" customWidth="1"/>
    <col min="13063" max="13063" width="16.85546875" style="134" customWidth="1"/>
    <col min="13064" max="13064" width="14" style="134" customWidth="1"/>
    <col min="13065" max="13065" width="18.140625" style="134" customWidth="1"/>
    <col min="13066" max="13066" width="14.28515625" style="134" customWidth="1"/>
    <col min="13067" max="13067" width="13.28515625" style="134" bestFit="1" customWidth="1"/>
    <col min="13068" max="13068" width="12.140625" style="134" bestFit="1" customWidth="1"/>
    <col min="13069" max="13312" width="10.85546875" style="134"/>
    <col min="13313" max="13313" width="4.7109375" style="134" customWidth="1"/>
    <col min="13314" max="13314" width="33" style="134" customWidth="1"/>
    <col min="13315" max="13315" width="15.7109375" style="134" customWidth="1"/>
    <col min="13316" max="13316" width="14.7109375" style="134" customWidth="1"/>
    <col min="13317" max="13317" width="15.85546875" style="134" customWidth="1"/>
    <col min="13318" max="13318" width="13.140625" style="134" customWidth="1"/>
    <col min="13319" max="13319" width="16.85546875" style="134" customWidth="1"/>
    <col min="13320" max="13320" width="14" style="134" customWidth="1"/>
    <col min="13321" max="13321" width="18.140625" style="134" customWidth="1"/>
    <col min="13322" max="13322" width="14.28515625" style="134" customWidth="1"/>
    <col min="13323" max="13323" width="13.28515625" style="134" bestFit="1" customWidth="1"/>
    <col min="13324" max="13324" width="12.140625" style="134" bestFit="1" customWidth="1"/>
    <col min="13325" max="13568" width="10.85546875" style="134"/>
    <col min="13569" max="13569" width="4.7109375" style="134" customWidth="1"/>
    <col min="13570" max="13570" width="33" style="134" customWidth="1"/>
    <col min="13571" max="13571" width="15.7109375" style="134" customWidth="1"/>
    <col min="13572" max="13572" width="14.7109375" style="134" customWidth="1"/>
    <col min="13573" max="13573" width="15.85546875" style="134" customWidth="1"/>
    <col min="13574" max="13574" width="13.140625" style="134" customWidth="1"/>
    <col min="13575" max="13575" width="16.85546875" style="134" customWidth="1"/>
    <col min="13576" max="13576" width="14" style="134" customWidth="1"/>
    <col min="13577" max="13577" width="18.140625" style="134" customWidth="1"/>
    <col min="13578" max="13578" width="14.28515625" style="134" customWidth="1"/>
    <col min="13579" max="13579" width="13.28515625" style="134" bestFit="1" customWidth="1"/>
    <col min="13580" max="13580" width="12.140625" style="134" bestFit="1" customWidth="1"/>
    <col min="13581" max="13824" width="10.85546875" style="134"/>
    <col min="13825" max="13825" width="4.7109375" style="134" customWidth="1"/>
    <col min="13826" max="13826" width="33" style="134" customWidth="1"/>
    <col min="13827" max="13827" width="15.7109375" style="134" customWidth="1"/>
    <col min="13828" max="13828" width="14.7109375" style="134" customWidth="1"/>
    <col min="13829" max="13829" width="15.85546875" style="134" customWidth="1"/>
    <col min="13830" max="13830" width="13.140625" style="134" customWidth="1"/>
    <col min="13831" max="13831" width="16.85546875" style="134" customWidth="1"/>
    <col min="13832" max="13832" width="14" style="134" customWidth="1"/>
    <col min="13833" max="13833" width="18.140625" style="134" customWidth="1"/>
    <col min="13834" max="13834" width="14.28515625" style="134" customWidth="1"/>
    <col min="13835" max="13835" width="13.28515625" style="134" bestFit="1" customWidth="1"/>
    <col min="13836" max="13836" width="12.140625" style="134" bestFit="1" customWidth="1"/>
    <col min="13837" max="14080" width="10.85546875" style="134"/>
    <col min="14081" max="14081" width="4.7109375" style="134" customWidth="1"/>
    <col min="14082" max="14082" width="33" style="134" customWidth="1"/>
    <col min="14083" max="14083" width="15.7109375" style="134" customWidth="1"/>
    <col min="14084" max="14084" width="14.7109375" style="134" customWidth="1"/>
    <col min="14085" max="14085" width="15.85546875" style="134" customWidth="1"/>
    <col min="14086" max="14086" width="13.140625" style="134" customWidth="1"/>
    <col min="14087" max="14087" width="16.85546875" style="134" customWidth="1"/>
    <col min="14088" max="14088" width="14" style="134" customWidth="1"/>
    <col min="14089" max="14089" width="18.140625" style="134" customWidth="1"/>
    <col min="14090" max="14090" width="14.28515625" style="134" customWidth="1"/>
    <col min="14091" max="14091" width="13.28515625" style="134" bestFit="1" customWidth="1"/>
    <col min="14092" max="14092" width="12.140625" style="134" bestFit="1" customWidth="1"/>
    <col min="14093" max="14336" width="10.85546875" style="134"/>
    <col min="14337" max="14337" width="4.7109375" style="134" customWidth="1"/>
    <col min="14338" max="14338" width="33" style="134" customWidth="1"/>
    <col min="14339" max="14339" width="15.7109375" style="134" customWidth="1"/>
    <col min="14340" max="14340" width="14.7109375" style="134" customWidth="1"/>
    <col min="14341" max="14341" width="15.85546875" style="134" customWidth="1"/>
    <col min="14342" max="14342" width="13.140625" style="134" customWidth="1"/>
    <col min="14343" max="14343" width="16.85546875" style="134" customWidth="1"/>
    <col min="14344" max="14344" width="14" style="134" customWidth="1"/>
    <col min="14345" max="14345" width="18.140625" style="134" customWidth="1"/>
    <col min="14346" max="14346" width="14.28515625" style="134" customWidth="1"/>
    <col min="14347" max="14347" width="13.28515625" style="134" bestFit="1" customWidth="1"/>
    <col min="14348" max="14348" width="12.140625" style="134" bestFit="1" customWidth="1"/>
    <col min="14349" max="14592" width="10.85546875" style="134"/>
    <col min="14593" max="14593" width="4.7109375" style="134" customWidth="1"/>
    <col min="14594" max="14594" width="33" style="134" customWidth="1"/>
    <col min="14595" max="14595" width="15.7109375" style="134" customWidth="1"/>
    <col min="14596" max="14596" width="14.7109375" style="134" customWidth="1"/>
    <col min="14597" max="14597" width="15.85546875" style="134" customWidth="1"/>
    <col min="14598" max="14598" width="13.140625" style="134" customWidth="1"/>
    <col min="14599" max="14599" width="16.85546875" style="134" customWidth="1"/>
    <col min="14600" max="14600" width="14" style="134" customWidth="1"/>
    <col min="14601" max="14601" width="18.140625" style="134" customWidth="1"/>
    <col min="14602" max="14602" width="14.28515625" style="134" customWidth="1"/>
    <col min="14603" max="14603" width="13.28515625" style="134" bestFit="1" customWidth="1"/>
    <col min="14604" max="14604" width="12.140625" style="134" bestFit="1" customWidth="1"/>
    <col min="14605" max="14848" width="10.85546875" style="134"/>
    <col min="14849" max="14849" width="4.7109375" style="134" customWidth="1"/>
    <col min="14850" max="14850" width="33" style="134" customWidth="1"/>
    <col min="14851" max="14851" width="15.7109375" style="134" customWidth="1"/>
    <col min="14852" max="14852" width="14.7109375" style="134" customWidth="1"/>
    <col min="14853" max="14853" width="15.85546875" style="134" customWidth="1"/>
    <col min="14854" max="14854" width="13.140625" style="134" customWidth="1"/>
    <col min="14855" max="14855" width="16.85546875" style="134" customWidth="1"/>
    <col min="14856" max="14856" width="14" style="134" customWidth="1"/>
    <col min="14857" max="14857" width="18.140625" style="134" customWidth="1"/>
    <col min="14858" max="14858" width="14.28515625" style="134" customWidth="1"/>
    <col min="14859" max="14859" width="13.28515625" style="134" bestFit="1" customWidth="1"/>
    <col min="14860" max="14860" width="12.140625" style="134" bestFit="1" customWidth="1"/>
    <col min="14861" max="15104" width="10.85546875" style="134"/>
    <col min="15105" max="15105" width="4.7109375" style="134" customWidth="1"/>
    <col min="15106" max="15106" width="33" style="134" customWidth="1"/>
    <col min="15107" max="15107" width="15.7109375" style="134" customWidth="1"/>
    <col min="15108" max="15108" width="14.7109375" style="134" customWidth="1"/>
    <col min="15109" max="15109" width="15.85546875" style="134" customWidth="1"/>
    <col min="15110" max="15110" width="13.140625" style="134" customWidth="1"/>
    <col min="15111" max="15111" width="16.85546875" style="134" customWidth="1"/>
    <col min="15112" max="15112" width="14" style="134" customWidth="1"/>
    <col min="15113" max="15113" width="18.140625" style="134" customWidth="1"/>
    <col min="15114" max="15114" width="14.28515625" style="134" customWidth="1"/>
    <col min="15115" max="15115" width="13.28515625" style="134" bestFit="1" customWidth="1"/>
    <col min="15116" max="15116" width="12.140625" style="134" bestFit="1" customWidth="1"/>
    <col min="15117" max="15360" width="10.85546875" style="134"/>
    <col min="15361" max="15361" width="4.7109375" style="134" customWidth="1"/>
    <col min="15362" max="15362" width="33" style="134" customWidth="1"/>
    <col min="15363" max="15363" width="15.7109375" style="134" customWidth="1"/>
    <col min="15364" max="15364" width="14.7109375" style="134" customWidth="1"/>
    <col min="15365" max="15365" width="15.85546875" style="134" customWidth="1"/>
    <col min="15366" max="15366" width="13.140625" style="134" customWidth="1"/>
    <col min="15367" max="15367" width="16.85546875" style="134" customWidth="1"/>
    <col min="15368" max="15368" width="14" style="134" customWidth="1"/>
    <col min="15369" max="15369" width="18.140625" style="134" customWidth="1"/>
    <col min="15370" max="15370" width="14.28515625" style="134" customWidth="1"/>
    <col min="15371" max="15371" width="13.28515625" style="134" bestFit="1" customWidth="1"/>
    <col min="15372" max="15372" width="12.140625" style="134" bestFit="1" customWidth="1"/>
    <col min="15373" max="15616" width="10.85546875" style="134"/>
    <col min="15617" max="15617" width="4.7109375" style="134" customWidth="1"/>
    <col min="15618" max="15618" width="33" style="134" customWidth="1"/>
    <col min="15619" max="15619" width="15.7109375" style="134" customWidth="1"/>
    <col min="15620" max="15620" width="14.7109375" style="134" customWidth="1"/>
    <col min="15621" max="15621" width="15.85546875" style="134" customWidth="1"/>
    <col min="15622" max="15622" width="13.140625" style="134" customWidth="1"/>
    <col min="15623" max="15623" width="16.85546875" style="134" customWidth="1"/>
    <col min="15624" max="15624" width="14" style="134" customWidth="1"/>
    <col min="15625" max="15625" width="18.140625" style="134" customWidth="1"/>
    <col min="15626" max="15626" width="14.28515625" style="134" customWidth="1"/>
    <col min="15627" max="15627" width="13.28515625" style="134" bestFit="1" customWidth="1"/>
    <col min="15628" max="15628" width="12.140625" style="134" bestFit="1" customWidth="1"/>
    <col min="15629" max="15872" width="10.85546875" style="134"/>
    <col min="15873" max="15873" width="4.7109375" style="134" customWidth="1"/>
    <col min="15874" max="15874" width="33" style="134" customWidth="1"/>
    <col min="15875" max="15875" width="15.7109375" style="134" customWidth="1"/>
    <col min="15876" max="15876" width="14.7109375" style="134" customWidth="1"/>
    <col min="15877" max="15877" width="15.85546875" style="134" customWidth="1"/>
    <col min="15878" max="15878" width="13.140625" style="134" customWidth="1"/>
    <col min="15879" max="15879" width="16.85546875" style="134" customWidth="1"/>
    <col min="15880" max="15880" width="14" style="134" customWidth="1"/>
    <col min="15881" max="15881" width="18.140625" style="134" customWidth="1"/>
    <col min="15882" max="15882" width="14.28515625" style="134" customWidth="1"/>
    <col min="15883" max="15883" width="13.28515625" style="134" bestFit="1" customWidth="1"/>
    <col min="15884" max="15884" width="12.140625" style="134" bestFit="1" customWidth="1"/>
    <col min="15885" max="16128" width="10.85546875" style="134"/>
    <col min="16129" max="16129" width="4.7109375" style="134" customWidth="1"/>
    <col min="16130" max="16130" width="33" style="134" customWidth="1"/>
    <col min="16131" max="16131" width="15.7109375" style="134" customWidth="1"/>
    <col min="16132" max="16132" width="14.7109375" style="134" customWidth="1"/>
    <col min="16133" max="16133" width="15.85546875" style="134" customWidth="1"/>
    <col min="16134" max="16134" width="13.140625" style="134" customWidth="1"/>
    <col min="16135" max="16135" width="16.85546875" style="134" customWidth="1"/>
    <col min="16136" max="16136" width="14" style="134" customWidth="1"/>
    <col min="16137" max="16137" width="18.140625" style="134" customWidth="1"/>
    <col min="16138" max="16138" width="14.28515625" style="134" customWidth="1"/>
    <col min="16139" max="16139" width="13.28515625" style="134" bestFit="1" customWidth="1"/>
    <col min="16140" max="16140" width="12.140625" style="134" bestFit="1" customWidth="1"/>
    <col min="16141" max="16384" width="10.85546875" style="134"/>
  </cols>
  <sheetData>
    <row r="1" spans="1:9" x14ac:dyDescent="0.25">
      <c r="A1" s="346" t="s">
        <v>151</v>
      </c>
      <c r="B1" s="346"/>
      <c r="C1" s="346"/>
      <c r="D1" s="346"/>
      <c r="E1" s="346"/>
      <c r="F1" s="346"/>
      <c r="G1" s="346"/>
      <c r="H1" s="132"/>
      <c r="I1" s="132"/>
    </row>
    <row r="2" spans="1:9" x14ac:dyDescent="0.25">
      <c r="A2" s="346" t="s">
        <v>329</v>
      </c>
      <c r="B2" s="346"/>
      <c r="C2" s="346"/>
      <c r="D2" s="346"/>
      <c r="E2" s="346"/>
      <c r="F2" s="346"/>
      <c r="G2" s="346"/>
      <c r="H2" s="132"/>
      <c r="I2" s="132"/>
    </row>
    <row r="3" spans="1:9" x14ac:dyDescent="0.25">
      <c r="A3" s="346" t="s">
        <v>0</v>
      </c>
      <c r="B3" s="346"/>
      <c r="C3" s="346"/>
      <c r="D3" s="346"/>
      <c r="E3" s="346"/>
      <c r="F3" s="346"/>
      <c r="G3" s="346"/>
      <c r="H3" s="132"/>
      <c r="I3" s="132"/>
    </row>
    <row r="4" spans="1:9" x14ac:dyDescent="0.25">
      <c r="A4" s="346"/>
      <c r="B4" s="346"/>
      <c r="C4" s="346"/>
      <c r="D4" s="346"/>
      <c r="E4" s="346"/>
      <c r="F4" s="346"/>
      <c r="G4" s="346"/>
      <c r="H4" s="132"/>
      <c r="I4" s="132"/>
    </row>
    <row r="5" spans="1:9" x14ac:dyDescent="0.25">
      <c r="A5" s="346"/>
      <c r="B5" s="346"/>
      <c r="C5" s="346"/>
      <c r="D5" s="346"/>
      <c r="E5" s="346"/>
      <c r="F5" s="346"/>
      <c r="G5" s="346"/>
      <c r="H5" s="132"/>
      <c r="I5" s="132"/>
    </row>
    <row r="6" spans="1:9" x14ac:dyDescent="0.3">
      <c r="A6" s="135"/>
      <c r="B6" s="136" t="s">
        <v>152</v>
      </c>
      <c r="C6" s="405" t="str">
        <f>'Porteiro - ivaiporã '!C6:G6</f>
        <v>23411.014870/2020-81</v>
      </c>
      <c r="D6" s="406"/>
      <c r="E6" s="406"/>
      <c r="F6" s="406"/>
      <c r="G6" s="407"/>
      <c r="H6" s="132"/>
      <c r="I6" s="132"/>
    </row>
    <row r="7" spans="1:9" x14ac:dyDescent="0.3">
      <c r="A7" s="135"/>
      <c r="B7" s="136" t="s">
        <v>153</v>
      </c>
      <c r="C7" s="405" t="str">
        <f>'Porteiro - ivaiporã '!C7:G7</f>
        <v>PREGÃO ELETRÔNICO N.º 02/2021 - IVAIPORÃ</v>
      </c>
      <c r="D7" s="406"/>
      <c r="E7" s="406"/>
      <c r="F7" s="406"/>
      <c r="G7" s="407"/>
      <c r="H7" s="132"/>
      <c r="I7" s="132"/>
    </row>
    <row r="8" spans="1:9" x14ac:dyDescent="0.3">
      <c r="A8" s="137" t="s">
        <v>310</v>
      </c>
      <c r="B8" s="137"/>
      <c r="C8" s="138"/>
      <c r="D8" s="138"/>
      <c r="E8" s="138"/>
      <c r="F8" s="138"/>
      <c r="G8" s="138"/>
      <c r="H8" s="132"/>
      <c r="I8" s="132"/>
    </row>
    <row r="9" spans="1:9" ht="17.25" thickBot="1" x14ac:dyDescent="0.35">
      <c r="A9" s="139"/>
      <c r="B9" s="139"/>
      <c r="C9" s="139"/>
      <c r="D9" s="139"/>
      <c r="E9" s="140"/>
      <c r="F9" s="140"/>
      <c r="G9" s="140"/>
      <c r="H9" s="132"/>
      <c r="I9" s="132"/>
    </row>
    <row r="10" spans="1:9" ht="17.25" thickBot="1" x14ac:dyDescent="0.35">
      <c r="A10" s="399" t="s">
        <v>154</v>
      </c>
      <c r="B10" s="400"/>
      <c r="C10" s="401"/>
      <c r="D10" s="401"/>
      <c r="E10" s="401"/>
      <c r="F10" s="402"/>
      <c r="G10" s="403"/>
      <c r="H10" s="132"/>
      <c r="I10" s="132"/>
    </row>
    <row r="11" spans="1:9" x14ac:dyDescent="0.3">
      <c r="A11" s="141" t="s">
        <v>57</v>
      </c>
      <c r="B11" s="141"/>
      <c r="C11" s="141"/>
      <c r="D11" s="141"/>
      <c r="E11" s="140"/>
      <c r="F11" s="140"/>
      <c r="G11" s="140"/>
      <c r="H11" s="132"/>
      <c r="I11" s="132"/>
    </row>
    <row r="12" spans="1:9" x14ac:dyDescent="0.25">
      <c r="A12" s="140"/>
      <c r="B12" s="140"/>
      <c r="C12" s="140"/>
      <c r="D12" s="140"/>
      <c r="E12" s="140"/>
      <c r="F12" s="140"/>
      <c r="G12" s="140"/>
      <c r="H12" s="132"/>
      <c r="I12" s="132"/>
    </row>
    <row r="13" spans="1:9" ht="15" customHeight="1" x14ac:dyDescent="0.3">
      <c r="A13" s="142" t="s">
        <v>58</v>
      </c>
      <c r="B13" s="382" t="s">
        <v>156</v>
      </c>
      <c r="C13" s="392"/>
      <c r="D13" s="392"/>
      <c r="E13" s="392"/>
      <c r="F13" s="404"/>
      <c r="G13" s="381"/>
      <c r="H13" s="132"/>
      <c r="I13" s="132"/>
    </row>
    <row r="14" spans="1:9" ht="15" customHeight="1" x14ac:dyDescent="0.3">
      <c r="A14" s="142" t="s">
        <v>59</v>
      </c>
      <c r="B14" s="382" t="s">
        <v>157</v>
      </c>
      <c r="C14" s="392"/>
      <c r="D14" s="392"/>
      <c r="E14" s="392"/>
      <c r="F14" s="381" t="s">
        <v>158</v>
      </c>
      <c r="G14" s="381"/>
      <c r="H14" s="132"/>
      <c r="I14" s="132"/>
    </row>
    <row r="15" spans="1:9" x14ac:dyDescent="0.3">
      <c r="A15" s="142" t="s">
        <v>60</v>
      </c>
      <c r="B15" s="382" t="s">
        <v>159</v>
      </c>
      <c r="C15" s="392"/>
      <c r="D15" s="392"/>
      <c r="E15" s="392"/>
      <c r="F15" s="393"/>
      <c r="G15" s="393"/>
      <c r="H15" s="132"/>
      <c r="I15" s="132"/>
    </row>
    <row r="16" spans="1:9" ht="15" customHeight="1" x14ac:dyDescent="0.3">
      <c r="A16" s="142" t="s">
        <v>61</v>
      </c>
      <c r="B16" s="382" t="s">
        <v>160</v>
      </c>
      <c r="C16" s="392"/>
      <c r="D16" s="392"/>
      <c r="E16" s="392"/>
      <c r="F16" s="381">
        <v>12</v>
      </c>
      <c r="G16" s="381"/>
      <c r="H16" s="132"/>
      <c r="I16" s="132"/>
    </row>
    <row r="17" spans="1:10" x14ac:dyDescent="0.25">
      <c r="A17" s="140"/>
      <c r="B17" s="140"/>
      <c r="C17" s="140"/>
      <c r="D17" s="140"/>
      <c r="E17" s="140"/>
      <c r="F17" s="140"/>
      <c r="G17" s="140"/>
      <c r="H17" s="132"/>
      <c r="I17" s="132"/>
    </row>
    <row r="18" spans="1:10" x14ac:dyDescent="0.3">
      <c r="A18" s="141" t="s">
        <v>161</v>
      </c>
      <c r="B18" s="141"/>
      <c r="C18" s="141"/>
      <c r="D18" s="141"/>
      <c r="E18" s="140"/>
      <c r="F18" s="140"/>
      <c r="G18" s="140"/>
      <c r="H18" s="132"/>
      <c r="I18" s="132"/>
    </row>
    <row r="19" spans="1:10" x14ac:dyDescent="0.25">
      <c r="A19" s="140"/>
      <c r="B19" s="140"/>
      <c r="C19" s="140"/>
      <c r="D19" s="140"/>
      <c r="E19" s="140"/>
      <c r="F19" s="140"/>
      <c r="G19" s="140"/>
      <c r="H19" s="132"/>
      <c r="I19" s="132"/>
    </row>
    <row r="20" spans="1:10" ht="29.25" customHeight="1" x14ac:dyDescent="0.25">
      <c r="A20" s="394" t="s">
        <v>162</v>
      </c>
      <c r="B20" s="394"/>
      <c r="C20" s="388" t="s">
        <v>163</v>
      </c>
      <c r="D20" s="389"/>
      <c r="E20" s="395" t="s">
        <v>164</v>
      </c>
      <c r="F20" s="395"/>
      <c r="G20" s="395"/>
      <c r="H20" s="132"/>
      <c r="I20" s="132"/>
    </row>
    <row r="21" spans="1:10" ht="15" customHeight="1" x14ac:dyDescent="0.25">
      <c r="A21" s="382" t="s">
        <v>261</v>
      </c>
      <c r="B21" s="334"/>
      <c r="C21" s="388" t="s">
        <v>166</v>
      </c>
      <c r="D21" s="389"/>
      <c r="E21" s="390">
        <v>1</v>
      </c>
      <c r="F21" s="390"/>
      <c r="G21" s="390"/>
      <c r="H21" s="132"/>
      <c r="I21" s="132"/>
    </row>
    <row r="22" spans="1:10" x14ac:dyDescent="0.25">
      <c r="A22" s="140"/>
      <c r="B22" s="140"/>
      <c r="C22" s="140"/>
      <c r="D22" s="140"/>
      <c r="E22" s="140"/>
      <c r="F22" s="140"/>
      <c r="G22" s="140"/>
      <c r="H22" s="132"/>
      <c r="I22" s="132"/>
    </row>
    <row r="23" spans="1:10" x14ac:dyDescent="0.25">
      <c r="A23" s="346" t="s">
        <v>167</v>
      </c>
      <c r="B23" s="346"/>
      <c r="C23" s="346"/>
      <c r="D23" s="346"/>
      <c r="E23" s="346"/>
      <c r="F23" s="346"/>
      <c r="G23" s="346"/>
      <c r="H23" s="132"/>
      <c r="I23" s="132"/>
    </row>
    <row r="24" spans="1:10" x14ac:dyDescent="0.25">
      <c r="A24" s="140"/>
      <c r="B24" s="140"/>
      <c r="C24" s="140"/>
      <c r="D24" s="140"/>
      <c r="E24" s="140"/>
      <c r="F24" s="140"/>
      <c r="G24" s="140"/>
      <c r="H24" s="132"/>
      <c r="I24" s="132"/>
    </row>
    <row r="25" spans="1:10" x14ac:dyDescent="0.25">
      <c r="A25" s="391" t="s">
        <v>62</v>
      </c>
      <c r="B25" s="391"/>
      <c r="C25" s="391"/>
      <c r="D25" s="391"/>
      <c r="E25" s="391"/>
      <c r="F25" s="391"/>
      <c r="G25" s="391"/>
      <c r="H25" s="132"/>
      <c r="I25" s="132"/>
    </row>
    <row r="26" spans="1:10" x14ac:dyDescent="0.25">
      <c r="A26" s="327" t="s">
        <v>63</v>
      </c>
      <c r="B26" s="327"/>
      <c r="C26" s="327"/>
      <c r="D26" s="327"/>
      <c r="E26" s="327"/>
      <c r="F26" s="327"/>
      <c r="G26" s="327"/>
      <c r="H26" s="132"/>
      <c r="I26" s="132"/>
    </row>
    <row r="27" spans="1:10" s="133" customFormat="1" ht="15" customHeight="1" x14ac:dyDescent="0.3">
      <c r="A27" s="142">
        <v>1</v>
      </c>
      <c r="B27" s="381" t="s">
        <v>168</v>
      </c>
      <c r="C27" s="381"/>
      <c r="D27" s="381"/>
      <c r="E27" s="381"/>
      <c r="F27" s="382" t="str">
        <f>A21</f>
        <v xml:space="preserve">ASG 40 horas semanais </v>
      </c>
      <c r="G27" s="383"/>
      <c r="H27" s="132"/>
      <c r="I27" s="132"/>
    </row>
    <row r="28" spans="1:10" s="133" customFormat="1" x14ac:dyDescent="0.3">
      <c r="A28" s="142">
        <v>2</v>
      </c>
      <c r="B28" s="381" t="s">
        <v>169</v>
      </c>
      <c r="C28" s="381"/>
      <c r="D28" s="381"/>
      <c r="E28" s="381"/>
      <c r="F28" s="382"/>
      <c r="G28" s="383"/>
      <c r="H28" s="132"/>
      <c r="I28" s="132"/>
    </row>
    <row r="29" spans="1:10" s="133" customFormat="1" x14ac:dyDescent="0.3">
      <c r="A29" s="142">
        <v>3</v>
      </c>
      <c r="B29" s="381" t="s">
        <v>170</v>
      </c>
      <c r="C29" s="381"/>
      <c r="D29" s="381"/>
      <c r="E29" s="381"/>
      <c r="F29" s="386"/>
      <c r="G29" s="387"/>
      <c r="H29" s="132"/>
      <c r="I29" s="132"/>
      <c r="J29" s="133" t="s">
        <v>171</v>
      </c>
    </row>
    <row r="30" spans="1:10" s="133" customFormat="1" ht="15" customHeight="1" x14ac:dyDescent="0.3">
      <c r="A30" s="142">
        <v>4</v>
      </c>
      <c r="B30" s="381" t="s">
        <v>172</v>
      </c>
      <c r="C30" s="381"/>
      <c r="D30" s="381"/>
      <c r="E30" s="381"/>
      <c r="F30" s="413" t="str">
        <f>A21</f>
        <v xml:space="preserve">ASG 40 horas semanais </v>
      </c>
      <c r="G30" s="414"/>
      <c r="H30" s="132"/>
      <c r="I30" s="132"/>
    </row>
    <row r="31" spans="1:10" s="133" customFormat="1" x14ac:dyDescent="0.3">
      <c r="A31" s="142">
        <v>5</v>
      </c>
      <c r="B31" s="381" t="s">
        <v>173</v>
      </c>
      <c r="C31" s="381"/>
      <c r="D31" s="381"/>
      <c r="E31" s="381"/>
      <c r="F31" s="384"/>
      <c r="G31" s="385"/>
      <c r="H31" s="132"/>
      <c r="I31" s="132"/>
    </row>
    <row r="32" spans="1:10" s="133" customFormat="1" x14ac:dyDescent="0.25">
      <c r="A32" s="140"/>
      <c r="B32" s="140"/>
      <c r="C32" s="140"/>
      <c r="D32" s="140"/>
      <c r="E32" s="140"/>
      <c r="F32" s="140"/>
      <c r="G32" s="140"/>
      <c r="H32" s="132"/>
      <c r="I32" s="132"/>
    </row>
    <row r="33" spans="1:11" s="133" customFormat="1" x14ac:dyDescent="0.25">
      <c r="A33" s="359" t="s">
        <v>174</v>
      </c>
      <c r="B33" s="359"/>
      <c r="C33" s="359"/>
      <c r="D33" s="359"/>
      <c r="E33" s="359"/>
      <c r="F33" s="359"/>
      <c r="G33" s="359"/>
      <c r="H33" s="132"/>
      <c r="I33" s="132"/>
    </row>
    <row r="34" spans="1:11" s="133" customFormat="1" x14ac:dyDescent="0.25">
      <c r="A34" s="144">
        <v>1</v>
      </c>
      <c r="B34" s="380" t="s">
        <v>65</v>
      </c>
      <c r="C34" s="380"/>
      <c r="D34" s="380"/>
      <c r="E34" s="380"/>
      <c r="F34" s="380"/>
      <c r="G34" s="144" t="s">
        <v>66</v>
      </c>
      <c r="H34" s="132"/>
      <c r="I34" s="132"/>
    </row>
    <row r="35" spans="1:11" s="133" customFormat="1" ht="16.5" customHeight="1" x14ac:dyDescent="0.25">
      <c r="A35" s="145" t="s">
        <v>58</v>
      </c>
      <c r="B35" s="332" t="s">
        <v>175</v>
      </c>
      <c r="C35" s="333"/>
      <c r="D35" s="333"/>
      <c r="E35" s="333"/>
      <c r="F35" s="334"/>
      <c r="G35" s="146">
        <f>F29</f>
        <v>0</v>
      </c>
      <c r="H35" s="147"/>
      <c r="I35" s="132"/>
    </row>
    <row r="36" spans="1:11" s="133" customFormat="1" x14ac:dyDescent="0.25">
      <c r="A36" s="145" t="s">
        <v>59</v>
      </c>
      <c r="B36" s="332" t="s">
        <v>176</v>
      </c>
      <c r="C36" s="333"/>
      <c r="D36" s="333"/>
      <c r="E36" s="333"/>
      <c r="F36" s="334"/>
      <c r="G36" s="148">
        <v>0</v>
      </c>
      <c r="H36" s="132"/>
      <c r="I36" s="132"/>
    </row>
    <row r="37" spans="1:11" s="133" customFormat="1" x14ac:dyDescent="0.25">
      <c r="A37" s="145" t="s">
        <v>60</v>
      </c>
      <c r="B37" s="332" t="s">
        <v>177</v>
      </c>
      <c r="C37" s="333"/>
      <c r="D37" s="333"/>
      <c r="E37" s="333"/>
      <c r="F37" s="334"/>
      <c r="G37" s="148">
        <v>0</v>
      </c>
      <c r="H37" s="132"/>
      <c r="I37" s="132"/>
    </row>
    <row r="38" spans="1:11" s="133" customFormat="1" x14ac:dyDescent="0.25">
      <c r="A38" s="145" t="s">
        <v>61</v>
      </c>
      <c r="B38" s="332" t="s">
        <v>178</v>
      </c>
      <c r="C38" s="333"/>
      <c r="D38" s="333"/>
      <c r="E38" s="333"/>
      <c r="F38" s="334"/>
      <c r="G38" s="149">
        <v>0</v>
      </c>
      <c r="H38" s="132"/>
      <c r="I38" s="132"/>
    </row>
    <row r="39" spans="1:11" s="133" customFormat="1" x14ac:dyDescent="0.25">
      <c r="A39" s="145" t="s">
        <v>68</v>
      </c>
      <c r="B39" s="332" t="s">
        <v>67</v>
      </c>
      <c r="C39" s="333"/>
      <c r="D39" s="333"/>
      <c r="E39" s="333"/>
      <c r="F39" s="334"/>
      <c r="G39" s="149">
        <v>0</v>
      </c>
      <c r="H39" s="132"/>
      <c r="I39" s="132"/>
    </row>
    <row r="40" spans="1:11" s="133" customFormat="1" x14ac:dyDescent="0.25">
      <c r="A40" s="145" t="s">
        <v>69</v>
      </c>
      <c r="B40" s="332" t="s">
        <v>179</v>
      </c>
      <c r="C40" s="333"/>
      <c r="D40" s="333"/>
      <c r="E40" s="333"/>
      <c r="F40" s="334"/>
      <c r="G40" s="149">
        <v>0</v>
      </c>
      <c r="H40" s="150"/>
      <c r="I40" s="132"/>
    </row>
    <row r="41" spans="1:11" s="133" customFormat="1" x14ac:dyDescent="0.25">
      <c r="A41" s="145" t="s">
        <v>180</v>
      </c>
      <c r="B41" s="332" t="s">
        <v>88</v>
      </c>
      <c r="C41" s="333"/>
      <c r="D41" s="333"/>
      <c r="E41" s="333"/>
      <c r="F41" s="334"/>
      <c r="G41" s="148">
        <v>0</v>
      </c>
      <c r="H41" s="132"/>
      <c r="I41" s="132"/>
    </row>
    <row r="42" spans="1:11" s="133" customFormat="1" x14ac:dyDescent="0.25">
      <c r="A42" s="144"/>
      <c r="B42" s="380" t="s">
        <v>181</v>
      </c>
      <c r="C42" s="380"/>
      <c r="D42" s="380"/>
      <c r="E42" s="380"/>
      <c r="F42" s="380"/>
      <c r="G42" s="151">
        <f>SUM(G35:G41)</f>
        <v>0</v>
      </c>
      <c r="H42" s="152"/>
      <c r="I42" s="153">
        <f>G42</f>
        <v>0</v>
      </c>
      <c r="K42" s="154"/>
    </row>
    <row r="43" spans="1:11" s="133" customFormat="1" x14ac:dyDescent="0.25">
      <c r="A43" s="140"/>
      <c r="B43" s="143"/>
      <c r="C43" s="143"/>
      <c r="D43" s="143"/>
      <c r="E43" s="143"/>
      <c r="F43" s="143"/>
      <c r="G43" s="140"/>
      <c r="H43" s="132"/>
      <c r="I43" s="132"/>
    </row>
    <row r="44" spans="1:11" s="133" customFormat="1" x14ac:dyDescent="0.25">
      <c r="A44" s="359" t="s">
        <v>182</v>
      </c>
      <c r="B44" s="359"/>
      <c r="C44" s="359"/>
      <c r="D44" s="359"/>
      <c r="E44" s="359"/>
      <c r="F44" s="359"/>
      <c r="G44" s="359"/>
      <c r="H44" s="132"/>
      <c r="I44" s="132"/>
    </row>
    <row r="45" spans="1:11" s="133" customFormat="1" x14ac:dyDescent="0.25">
      <c r="A45" s="143" t="s">
        <v>183</v>
      </c>
      <c r="B45" s="140"/>
      <c r="C45" s="140"/>
      <c r="D45" s="156"/>
      <c r="E45" s="156"/>
      <c r="F45" s="156"/>
      <c r="G45" s="156"/>
      <c r="H45" s="132"/>
      <c r="I45" s="132"/>
    </row>
    <row r="46" spans="1:11" s="133" customFormat="1" x14ac:dyDescent="0.25">
      <c r="A46" s="144" t="s">
        <v>184</v>
      </c>
      <c r="B46" s="329" t="s">
        <v>78</v>
      </c>
      <c r="C46" s="330"/>
      <c r="D46" s="330"/>
      <c r="E46" s="331"/>
      <c r="F46" s="144" t="s">
        <v>71</v>
      </c>
      <c r="G46" s="144" t="s">
        <v>66</v>
      </c>
      <c r="H46" s="132"/>
      <c r="I46" s="132"/>
    </row>
    <row r="47" spans="1:11" s="133" customFormat="1" x14ac:dyDescent="0.25">
      <c r="A47" s="157" t="s">
        <v>58</v>
      </c>
      <c r="B47" s="369" t="s">
        <v>185</v>
      </c>
      <c r="C47" s="370"/>
      <c r="D47" s="370"/>
      <c r="E47" s="371"/>
      <c r="F47" s="158">
        <v>8.3299999999999999E-2</v>
      </c>
      <c r="G47" s="159">
        <f>$G$42*F47</f>
        <v>0</v>
      </c>
      <c r="H47" s="160"/>
      <c r="I47" s="132"/>
    </row>
    <row r="48" spans="1:11" s="133" customFormat="1" x14ac:dyDescent="0.25">
      <c r="A48" s="157" t="s">
        <v>59</v>
      </c>
      <c r="B48" s="369" t="s">
        <v>70</v>
      </c>
      <c r="C48" s="370"/>
      <c r="D48" s="370"/>
      <c r="E48" s="371"/>
      <c r="F48" s="158">
        <v>0.121</v>
      </c>
      <c r="G48" s="159">
        <f>$G$42*F48</f>
        <v>0</v>
      </c>
      <c r="H48" s="160"/>
      <c r="I48" s="132"/>
    </row>
    <row r="49" spans="1:9" s="133" customFormat="1" x14ac:dyDescent="0.25">
      <c r="A49" s="372" t="s">
        <v>186</v>
      </c>
      <c r="B49" s="373"/>
      <c r="C49" s="373"/>
      <c r="D49" s="373"/>
      <c r="E49" s="374"/>
      <c r="F49" s="161">
        <f>SUM(F47:F48)</f>
        <v>0.20430000000000001</v>
      </c>
      <c r="G49" s="162">
        <f>SUM(G47:G48)</f>
        <v>0</v>
      </c>
      <c r="H49" s="150"/>
      <c r="I49" s="163">
        <f>G80</f>
        <v>0</v>
      </c>
    </row>
    <row r="50" spans="1:9" s="133" customFormat="1" x14ac:dyDescent="0.25">
      <c r="A50" s="372" t="s">
        <v>187</v>
      </c>
      <c r="B50" s="373"/>
      <c r="C50" s="373"/>
      <c r="D50" s="373"/>
      <c r="E50" s="374"/>
      <c r="F50" s="161"/>
      <c r="G50" s="162">
        <f>G49</f>
        <v>0</v>
      </c>
      <c r="H50" s="150"/>
      <c r="I50" s="163"/>
    </row>
    <row r="51" spans="1:9" s="133" customFormat="1" x14ac:dyDescent="0.25">
      <c r="A51" s="140"/>
      <c r="B51" s="143"/>
      <c r="C51" s="143"/>
      <c r="D51" s="143"/>
      <c r="E51" s="143"/>
      <c r="F51" s="143"/>
      <c r="G51" s="140"/>
      <c r="H51" s="132"/>
      <c r="I51" s="132"/>
    </row>
    <row r="52" spans="1:9" s="133" customFormat="1" x14ac:dyDescent="0.25">
      <c r="A52" s="164" t="s">
        <v>188</v>
      </c>
      <c r="B52" s="143"/>
      <c r="C52" s="143"/>
      <c r="D52" s="143"/>
      <c r="E52" s="143"/>
      <c r="F52" s="143"/>
      <c r="G52" s="140"/>
      <c r="H52" s="132"/>
      <c r="I52" s="132"/>
    </row>
    <row r="53" spans="1:9" s="133" customFormat="1" x14ac:dyDescent="0.25">
      <c r="A53" s="144" t="s">
        <v>189</v>
      </c>
      <c r="B53" s="329" t="s">
        <v>77</v>
      </c>
      <c r="C53" s="330"/>
      <c r="D53" s="330"/>
      <c r="E53" s="331"/>
      <c r="F53" s="144" t="s">
        <v>71</v>
      </c>
      <c r="G53" s="144" t="s">
        <v>66</v>
      </c>
      <c r="H53" s="132"/>
      <c r="I53" s="132"/>
    </row>
    <row r="54" spans="1:9" s="133" customFormat="1" x14ac:dyDescent="0.25">
      <c r="A54" s="145" t="s">
        <v>58</v>
      </c>
      <c r="B54" s="332" t="s">
        <v>72</v>
      </c>
      <c r="C54" s="333"/>
      <c r="D54" s="333"/>
      <c r="E54" s="334"/>
      <c r="F54" s="165">
        <v>0.2</v>
      </c>
      <c r="G54" s="148">
        <f t="shared" ref="G54:G61" si="0">$G$42*F54</f>
        <v>0</v>
      </c>
      <c r="H54" s="132"/>
      <c r="I54" s="132"/>
    </row>
    <row r="55" spans="1:9" s="133" customFormat="1" x14ac:dyDescent="0.25">
      <c r="A55" s="166" t="s">
        <v>59</v>
      </c>
      <c r="B55" s="377" t="s">
        <v>190</v>
      </c>
      <c r="C55" s="378"/>
      <c r="D55" s="378"/>
      <c r="E55" s="379"/>
      <c r="F55" s="167">
        <v>1.4999999999999999E-2</v>
      </c>
      <c r="G55" s="149">
        <f t="shared" si="0"/>
        <v>0</v>
      </c>
      <c r="H55" s="132"/>
      <c r="I55" s="132"/>
    </row>
    <row r="56" spans="1:9" s="133" customFormat="1" x14ac:dyDescent="0.25">
      <c r="A56" s="166" t="s">
        <v>60</v>
      </c>
      <c r="B56" s="377" t="s">
        <v>191</v>
      </c>
      <c r="C56" s="378"/>
      <c r="D56" s="378"/>
      <c r="E56" s="379"/>
      <c r="F56" s="167">
        <v>0.01</v>
      </c>
      <c r="G56" s="149">
        <f t="shared" si="0"/>
        <v>0</v>
      </c>
      <c r="H56" s="132"/>
      <c r="I56" s="153"/>
    </row>
    <row r="57" spans="1:9" s="133" customFormat="1" x14ac:dyDescent="0.25">
      <c r="A57" s="145" t="s">
        <v>61</v>
      </c>
      <c r="B57" s="332" t="s">
        <v>74</v>
      </c>
      <c r="C57" s="333"/>
      <c r="D57" s="333"/>
      <c r="E57" s="334"/>
      <c r="F57" s="165">
        <v>2E-3</v>
      </c>
      <c r="G57" s="148">
        <f t="shared" si="0"/>
        <v>0</v>
      </c>
      <c r="H57" s="132"/>
      <c r="I57" s="132"/>
    </row>
    <row r="58" spans="1:9" s="133" customFormat="1" x14ac:dyDescent="0.25">
      <c r="A58" s="145" t="s">
        <v>68</v>
      </c>
      <c r="B58" s="332" t="s">
        <v>192</v>
      </c>
      <c r="C58" s="333"/>
      <c r="D58" s="333"/>
      <c r="E58" s="334"/>
      <c r="F58" s="165">
        <v>2.5000000000000001E-2</v>
      </c>
      <c r="G58" s="148">
        <f t="shared" si="0"/>
        <v>0</v>
      </c>
      <c r="H58" s="132"/>
      <c r="I58" s="132"/>
    </row>
    <row r="59" spans="1:9" s="133" customFormat="1" x14ac:dyDescent="0.25">
      <c r="A59" s="145" t="s">
        <v>69</v>
      </c>
      <c r="B59" s="332" t="s">
        <v>75</v>
      </c>
      <c r="C59" s="333"/>
      <c r="D59" s="333"/>
      <c r="E59" s="334"/>
      <c r="F59" s="165">
        <v>0.08</v>
      </c>
      <c r="G59" s="148">
        <f t="shared" si="0"/>
        <v>0</v>
      </c>
      <c r="H59" s="132"/>
      <c r="I59" s="153"/>
    </row>
    <row r="60" spans="1:9" s="133" customFormat="1" x14ac:dyDescent="0.25">
      <c r="A60" s="157" t="s">
        <v>180</v>
      </c>
      <c r="B60" s="356" t="s">
        <v>281</v>
      </c>
      <c r="C60" s="357"/>
      <c r="D60" s="357"/>
      <c r="E60" s="358"/>
      <c r="F60" s="168">
        <f>3%*0.9386</f>
        <v>2.8157999999999999E-2</v>
      </c>
      <c r="G60" s="169">
        <f t="shared" si="0"/>
        <v>0</v>
      </c>
      <c r="H60" s="132"/>
      <c r="I60" s="132"/>
    </row>
    <row r="61" spans="1:9" s="133" customFormat="1" x14ac:dyDescent="0.25">
      <c r="A61" s="145" t="s">
        <v>193</v>
      </c>
      <c r="B61" s="332" t="s">
        <v>73</v>
      </c>
      <c r="C61" s="333"/>
      <c r="D61" s="333"/>
      <c r="E61" s="334"/>
      <c r="F61" s="165">
        <v>6.0000000000000001E-3</v>
      </c>
      <c r="G61" s="148">
        <f t="shared" si="0"/>
        <v>0</v>
      </c>
      <c r="H61" s="132"/>
      <c r="I61" s="153"/>
    </row>
    <row r="62" spans="1:9" s="133" customFormat="1" ht="18" customHeight="1" x14ac:dyDescent="0.25">
      <c r="A62" s="372" t="s">
        <v>187</v>
      </c>
      <c r="B62" s="373"/>
      <c r="C62" s="373"/>
      <c r="D62" s="373"/>
      <c r="E62" s="374"/>
      <c r="F62" s="170">
        <f>SUM(F54:F61)</f>
        <v>0.36620000000000003</v>
      </c>
      <c r="G62" s="151">
        <f>SUM(G54:G61)</f>
        <v>0</v>
      </c>
      <c r="H62" s="150"/>
      <c r="I62" s="171"/>
    </row>
    <row r="63" spans="1:9" s="133" customFormat="1" x14ac:dyDescent="0.25">
      <c r="A63" s="140"/>
      <c r="B63" s="143"/>
      <c r="C63" s="143"/>
      <c r="D63" s="143"/>
      <c r="E63" s="143"/>
      <c r="F63" s="143"/>
      <c r="G63" s="140"/>
      <c r="H63" s="132"/>
      <c r="I63" s="132"/>
    </row>
    <row r="64" spans="1:9" s="133" customFormat="1" x14ac:dyDescent="0.25">
      <c r="A64" s="143" t="s">
        <v>194</v>
      </c>
      <c r="B64" s="140"/>
      <c r="C64" s="140"/>
      <c r="D64" s="140"/>
      <c r="E64" s="140"/>
      <c r="F64" s="140"/>
      <c r="G64" s="140"/>
      <c r="H64" s="132"/>
      <c r="I64" s="132"/>
    </row>
    <row r="65" spans="1:12" s="133" customFormat="1" x14ac:dyDescent="0.25">
      <c r="A65" s="144" t="s">
        <v>195</v>
      </c>
      <c r="B65" s="329" t="s">
        <v>196</v>
      </c>
      <c r="C65" s="330"/>
      <c r="D65" s="330"/>
      <c r="E65" s="330"/>
      <c r="F65" s="331"/>
      <c r="G65" s="144" t="s">
        <v>66</v>
      </c>
      <c r="H65" s="132"/>
      <c r="I65" s="132"/>
    </row>
    <row r="66" spans="1:12" x14ac:dyDescent="0.25">
      <c r="A66" s="157" t="s">
        <v>58</v>
      </c>
      <c r="B66" s="376" t="s">
        <v>262</v>
      </c>
      <c r="C66" s="376"/>
      <c r="D66" s="376"/>
      <c r="E66" s="376"/>
      <c r="F66" s="376"/>
      <c r="G66" s="169">
        <v>0</v>
      </c>
      <c r="H66" s="164"/>
      <c r="I66" s="132"/>
    </row>
    <row r="67" spans="1:12" x14ac:dyDescent="0.25">
      <c r="A67" s="157" t="s">
        <v>59</v>
      </c>
      <c r="B67" s="376" t="s">
        <v>197</v>
      </c>
      <c r="C67" s="376"/>
      <c r="D67" s="376"/>
      <c r="E67" s="376"/>
      <c r="F67" s="376"/>
      <c r="G67" s="169">
        <v>0</v>
      </c>
      <c r="H67" s="132"/>
      <c r="I67" s="132"/>
    </row>
    <row r="68" spans="1:12" x14ac:dyDescent="0.25">
      <c r="A68" s="157" t="s">
        <v>60</v>
      </c>
      <c r="B68" s="376" t="s">
        <v>198</v>
      </c>
      <c r="C68" s="376"/>
      <c r="D68" s="376"/>
      <c r="E68" s="376"/>
      <c r="F68" s="376"/>
      <c r="G68" s="169">
        <v>0</v>
      </c>
      <c r="H68" s="132"/>
      <c r="I68" s="132"/>
    </row>
    <row r="69" spans="1:12" x14ac:dyDescent="0.25">
      <c r="A69" s="157" t="s">
        <v>61</v>
      </c>
      <c r="B69" s="376" t="s">
        <v>199</v>
      </c>
      <c r="C69" s="376"/>
      <c r="D69" s="376"/>
      <c r="E69" s="376"/>
      <c r="F69" s="376"/>
      <c r="G69" s="169">
        <v>0</v>
      </c>
      <c r="H69" s="132"/>
      <c r="I69" s="132"/>
    </row>
    <row r="70" spans="1:12" hidden="1" x14ac:dyDescent="0.25">
      <c r="A70" s="157" t="s">
        <v>68</v>
      </c>
      <c r="B70" s="376"/>
      <c r="C70" s="376"/>
      <c r="D70" s="376"/>
      <c r="E70" s="376"/>
      <c r="F70" s="376"/>
      <c r="G70" s="169">
        <v>0</v>
      </c>
      <c r="H70" s="132"/>
      <c r="I70" s="132"/>
    </row>
    <row r="71" spans="1:12" x14ac:dyDescent="0.25">
      <c r="A71" s="157" t="s">
        <v>69</v>
      </c>
      <c r="B71" s="376" t="s">
        <v>200</v>
      </c>
      <c r="C71" s="376"/>
      <c r="D71" s="376"/>
      <c r="E71" s="376"/>
      <c r="F71" s="376"/>
      <c r="G71" s="169">
        <v>0</v>
      </c>
      <c r="H71" s="132"/>
      <c r="I71" s="132"/>
    </row>
    <row r="72" spans="1:12" s="133" customFormat="1" x14ac:dyDescent="0.25">
      <c r="A72" s="145" t="s">
        <v>180</v>
      </c>
      <c r="B72" s="375" t="s">
        <v>311</v>
      </c>
      <c r="C72" s="375"/>
      <c r="D72" s="375"/>
      <c r="E72" s="375"/>
      <c r="F72" s="375"/>
      <c r="G72" s="148">
        <v>0</v>
      </c>
      <c r="H72" s="132"/>
      <c r="I72" s="132"/>
    </row>
    <row r="73" spans="1:12" s="133" customFormat="1" x14ac:dyDescent="0.25">
      <c r="A73" s="326" t="s">
        <v>187</v>
      </c>
      <c r="B73" s="327"/>
      <c r="C73" s="327"/>
      <c r="D73" s="327"/>
      <c r="E73" s="327"/>
      <c r="F73" s="328"/>
      <c r="G73" s="162">
        <f>SUM(G66:G72)</f>
        <v>0</v>
      </c>
      <c r="H73" s="132"/>
      <c r="I73" s="132"/>
    </row>
    <row r="74" spans="1:12" s="133" customFormat="1" ht="18" customHeight="1" x14ac:dyDescent="0.25">
      <c r="A74" s="172"/>
      <c r="B74" s="172"/>
      <c r="C74" s="172"/>
      <c r="D74" s="172"/>
      <c r="E74" s="172"/>
      <c r="F74" s="172"/>
      <c r="G74" s="173"/>
      <c r="H74" s="132"/>
      <c r="I74" s="132"/>
    </row>
    <row r="75" spans="1:12" s="133" customFormat="1" ht="18" customHeight="1" x14ac:dyDescent="0.25">
      <c r="A75" s="174" t="s">
        <v>202</v>
      </c>
      <c r="B75" s="172"/>
      <c r="C75" s="172"/>
      <c r="D75" s="172"/>
      <c r="E75" s="172"/>
      <c r="F75" s="172"/>
      <c r="G75" s="173"/>
      <c r="H75" s="132"/>
      <c r="I75" s="132"/>
    </row>
    <row r="76" spans="1:12" s="133" customFormat="1" x14ac:dyDescent="0.25">
      <c r="A76" s="144" t="s">
        <v>195</v>
      </c>
      <c r="B76" s="329" t="s">
        <v>196</v>
      </c>
      <c r="C76" s="330"/>
      <c r="D76" s="330"/>
      <c r="E76" s="330"/>
      <c r="F76" s="331"/>
      <c r="G76" s="144" t="s">
        <v>66</v>
      </c>
      <c r="H76" s="132"/>
      <c r="I76" s="132"/>
    </row>
    <row r="77" spans="1:12" s="133" customFormat="1" x14ac:dyDescent="0.25">
      <c r="A77" s="145" t="s">
        <v>184</v>
      </c>
      <c r="B77" s="356" t="s">
        <v>76</v>
      </c>
      <c r="C77" s="357"/>
      <c r="D77" s="357"/>
      <c r="E77" s="357"/>
      <c r="F77" s="358"/>
      <c r="G77" s="169">
        <f>G50</f>
        <v>0</v>
      </c>
      <c r="H77" s="132"/>
      <c r="I77" s="132"/>
      <c r="J77" s="175"/>
      <c r="K77" s="154"/>
      <c r="L77" s="154"/>
    </row>
    <row r="78" spans="1:12" s="133" customFormat="1" x14ac:dyDescent="0.25">
      <c r="A78" s="145" t="s">
        <v>189</v>
      </c>
      <c r="B78" s="332" t="s">
        <v>77</v>
      </c>
      <c r="C78" s="333"/>
      <c r="D78" s="333"/>
      <c r="E78" s="333"/>
      <c r="F78" s="334"/>
      <c r="G78" s="148">
        <f>G62</f>
        <v>0</v>
      </c>
      <c r="H78" s="132"/>
      <c r="I78" s="132"/>
      <c r="K78" s="154"/>
    </row>
    <row r="79" spans="1:12" s="133" customFormat="1" x14ac:dyDescent="0.25">
      <c r="A79" s="145" t="s">
        <v>195</v>
      </c>
      <c r="B79" s="356" t="s">
        <v>196</v>
      </c>
      <c r="C79" s="357"/>
      <c r="D79" s="357"/>
      <c r="E79" s="357"/>
      <c r="F79" s="358"/>
      <c r="G79" s="169">
        <f>G73</f>
        <v>0</v>
      </c>
      <c r="H79" s="132"/>
      <c r="I79" s="132"/>
      <c r="K79" s="154"/>
    </row>
    <row r="80" spans="1:12" s="133" customFormat="1" ht="18" customHeight="1" x14ac:dyDescent="0.25">
      <c r="A80" s="326" t="s">
        <v>187</v>
      </c>
      <c r="B80" s="327"/>
      <c r="C80" s="327"/>
      <c r="D80" s="327"/>
      <c r="E80" s="327"/>
      <c r="F80" s="328"/>
      <c r="G80" s="151">
        <f>SUM(G76:G79)</f>
        <v>0</v>
      </c>
      <c r="H80" s="150">
        <f>G80+G42</f>
        <v>0</v>
      </c>
      <c r="I80" s="132"/>
    </row>
    <row r="81" spans="1:9" s="133" customFormat="1" ht="18" customHeight="1" x14ac:dyDescent="0.25">
      <c r="A81" s="172"/>
      <c r="B81" s="172"/>
      <c r="C81" s="172"/>
      <c r="D81" s="172"/>
      <c r="E81" s="172"/>
      <c r="F81" s="172"/>
      <c r="G81" s="173"/>
      <c r="H81" s="132"/>
      <c r="I81" s="132"/>
    </row>
    <row r="82" spans="1:9" s="133" customFormat="1" x14ac:dyDescent="0.25">
      <c r="A82" s="359" t="s">
        <v>203</v>
      </c>
      <c r="B82" s="359"/>
      <c r="C82" s="359"/>
      <c r="D82" s="359"/>
      <c r="E82" s="359"/>
      <c r="F82" s="359"/>
      <c r="G82" s="359"/>
      <c r="H82" s="132"/>
      <c r="I82" s="132"/>
    </row>
    <row r="83" spans="1:9" s="133" customFormat="1" x14ac:dyDescent="0.25">
      <c r="A83" s="144">
        <v>3</v>
      </c>
      <c r="B83" s="329" t="s">
        <v>86</v>
      </c>
      <c r="C83" s="330"/>
      <c r="D83" s="330"/>
      <c r="E83" s="331"/>
      <c r="F83" s="144" t="s">
        <v>71</v>
      </c>
      <c r="G83" s="144" t="s">
        <v>66</v>
      </c>
      <c r="H83" s="132"/>
      <c r="I83" s="176"/>
    </row>
    <row r="84" spans="1:9" s="133" customFormat="1" x14ac:dyDescent="0.25">
      <c r="A84" s="157" t="s">
        <v>58</v>
      </c>
      <c r="B84" s="356" t="s">
        <v>204</v>
      </c>
      <c r="C84" s="357"/>
      <c r="D84" s="357"/>
      <c r="E84" s="358"/>
      <c r="F84" s="177">
        <v>0</v>
      </c>
      <c r="G84" s="169">
        <f>F84*$G$42</f>
        <v>0</v>
      </c>
      <c r="H84" s="132"/>
      <c r="I84" s="176"/>
    </row>
    <row r="85" spans="1:9" s="133" customFormat="1" x14ac:dyDescent="0.25">
      <c r="A85" s="157" t="s">
        <v>59</v>
      </c>
      <c r="B85" s="356" t="s">
        <v>205</v>
      </c>
      <c r="C85" s="357"/>
      <c r="D85" s="357"/>
      <c r="E85" s="358"/>
      <c r="F85" s="177">
        <f>F84*F59</f>
        <v>0</v>
      </c>
      <c r="G85" s="169">
        <f>F85*$G$42</f>
        <v>0</v>
      </c>
      <c r="H85" s="132"/>
      <c r="I85" s="176"/>
    </row>
    <row r="86" spans="1:9" s="133" customFormat="1" x14ac:dyDescent="0.25">
      <c r="A86" s="157" t="s">
        <v>60</v>
      </c>
      <c r="B86" s="356" t="s">
        <v>206</v>
      </c>
      <c r="C86" s="357"/>
      <c r="D86" s="357"/>
      <c r="E86" s="358"/>
      <c r="F86" s="177">
        <v>0</v>
      </c>
      <c r="G86" s="169">
        <f>F86*$G$42</f>
        <v>0</v>
      </c>
      <c r="H86" s="132"/>
      <c r="I86" s="132"/>
    </row>
    <row r="87" spans="1:9" s="133" customFormat="1" x14ac:dyDescent="0.25">
      <c r="A87" s="157" t="s">
        <v>61</v>
      </c>
      <c r="B87" s="356" t="s">
        <v>207</v>
      </c>
      <c r="C87" s="357"/>
      <c r="D87" s="357"/>
      <c r="E87" s="358"/>
      <c r="F87" s="177">
        <v>0</v>
      </c>
      <c r="G87" s="169">
        <f>F87*$G$42</f>
        <v>0</v>
      </c>
      <c r="H87" s="132"/>
      <c r="I87" s="132"/>
    </row>
    <row r="88" spans="1:9" s="133" customFormat="1" x14ac:dyDescent="0.25">
      <c r="A88" s="157" t="s">
        <v>68</v>
      </c>
      <c r="B88" s="356" t="s">
        <v>208</v>
      </c>
      <c r="C88" s="357"/>
      <c r="D88" s="357"/>
      <c r="E88" s="358"/>
      <c r="F88" s="177">
        <f>F62*F87</f>
        <v>0</v>
      </c>
      <c r="G88" s="169">
        <f>F62*G87</f>
        <v>0</v>
      </c>
      <c r="H88" s="132"/>
      <c r="I88" s="132"/>
    </row>
    <row r="89" spans="1:9" s="133" customFormat="1" x14ac:dyDescent="0.25">
      <c r="A89" s="157" t="s">
        <v>69</v>
      </c>
      <c r="B89" s="356" t="s">
        <v>209</v>
      </c>
      <c r="C89" s="357"/>
      <c r="D89" s="357"/>
      <c r="E89" s="358"/>
      <c r="F89" s="177">
        <v>0</v>
      </c>
      <c r="G89" s="169">
        <f>$G$42*F89</f>
        <v>0</v>
      </c>
      <c r="H89" s="132"/>
      <c r="I89" s="132"/>
    </row>
    <row r="90" spans="1:9" s="133" customFormat="1" ht="18" customHeight="1" x14ac:dyDescent="0.25">
      <c r="A90" s="326" t="s">
        <v>187</v>
      </c>
      <c r="B90" s="327"/>
      <c r="C90" s="327"/>
      <c r="D90" s="327"/>
      <c r="E90" s="328"/>
      <c r="F90" s="161">
        <f>SUM(F84:F89)</f>
        <v>0</v>
      </c>
      <c r="G90" s="151">
        <f>SUM(G84:G89)</f>
        <v>0</v>
      </c>
      <c r="H90" s="150"/>
      <c r="I90" s="132"/>
    </row>
    <row r="91" spans="1:9" s="133" customFormat="1" ht="18" customHeight="1" x14ac:dyDescent="0.25">
      <c r="A91" s="172"/>
      <c r="B91" s="172"/>
      <c r="C91" s="172"/>
      <c r="D91" s="172"/>
      <c r="E91" s="172"/>
      <c r="F91" s="172"/>
      <c r="G91" s="173"/>
      <c r="H91" s="132"/>
      <c r="I91" s="132"/>
    </row>
    <row r="92" spans="1:9" s="133" customFormat="1" x14ac:dyDescent="0.25">
      <c r="A92" s="359" t="s">
        <v>210</v>
      </c>
      <c r="B92" s="359"/>
      <c r="C92" s="359"/>
      <c r="D92" s="359"/>
      <c r="E92" s="359"/>
      <c r="F92" s="359"/>
      <c r="G92" s="359"/>
      <c r="H92" s="132"/>
      <c r="I92" s="132"/>
    </row>
    <row r="93" spans="1:9" s="133" customFormat="1" ht="18" customHeight="1" x14ac:dyDescent="0.25">
      <c r="A93" s="155" t="s">
        <v>211</v>
      </c>
      <c r="B93" s="172"/>
      <c r="C93" s="172"/>
      <c r="D93" s="172"/>
      <c r="E93" s="172"/>
      <c r="F93" s="172"/>
      <c r="G93" s="173"/>
      <c r="H93" s="132"/>
      <c r="I93" s="132"/>
    </row>
    <row r="94" spans="1:9" s="133" customFormat="1" x14ac:dyDescent="0.25">
      <c r="A94" s="144" t="s">
        <v>212</v>
      </c>
      <c r="B94" s="329" t="s">
        <v>213</v>
      </c>
      <c r="C94" s="330"/>
      <c r="D94" s="330"/>
      <c r="E94" s="331"/>
      <c r="F94" s="144" t="s">
        <v>71</v>
      </c>
      <c r="G94" s="144" t="s">
        <v>66</v>
      </c>
      <c r="H94" s="132"/>
      <c r="I94" s="132"/>
    </row>
    <row r="95" spans="1:9" s="133" customFormat="1" x14ac:dyDescent="0.3">
      <c r="A95" s="157" t="s">
        <v>58</v>
      </c>
      <c r="B95" s="369" t="s">
        <v>79</v>
      </c>
      <c r="C95" s="370"/>
      <c r="D95" s="370"/>
      <c r="E95" s="371"/>
      <c r="F95" s="178">
        <v>0</v>
      </c>
      <c r="G95" s="179">
        <f>$G$42*F95</f>
        <v>0</v>
      </c>
      <c r="H95" s="132"/>
      <c r="I95" s="132"/>
    </row>
    <row r="96" spans="1:9" s="133" customFormat="1" x14ac:dyDescent="0.3">
      <c r="A96" s="157" t="s">
        <v>59</v>
      </c>
      <c r="B96" s="356" t="s">
        <v>214</v>
      </c>
      <c r="C96" s="357"/>
      <c r="D96" s="357"/>
      <c r="E96" s="358"/>
      <c r="F96" s="178">
        <v>0</v>
      </c>
      <c r="G96" s="169">
        <f>$G$42*F96</f>
        <v>0</v>
      </c>
      <c r="H96" s="132"/>
      <c r="I96" s="132"/>
    </row>
    <row r="97" spans="1:12" s="133" customFormat="1" x14ac:dyDescent="0.3">
      <c r="A97" s="157" t="s">
        <v>60</v>
      </c>
      <c r="B97" s="356" t="s">
        <v>215</v>
      </c>
      <c r="C97" s="357"/>
      <c r="D97" s="357"/>
      <c r="E97" s="358"/>
      <c r="F97" s="180">
        <v>0</v>
      </c>
      <c r="G97" s="169">
        <f>$G$42*F97</f>
        <v>0</v>
      </c>
      <c r="H97" s="132"/>
      <c r="I97" s="132"/>
    </row>
    <row r="98" spans="1:12" s="133" customFormat="1" x14ac:dyDescent="0.3">
      <c r="A98" s="181" t="s">
        <v>61</v>
      </c>
      <c r="B98" s="356" t="s">
        <v>216</v>
      </c>
      <c r="C98" s="357"/>
      <c r="D98" s="357"/>
      <c r="E98" s="358"/>
      <c r="F98" s="178">
        <v>0</v>
      </c>
      <c r="G98" s="169">
        <f>$G$42*F98</f>
        <v>0</v>
      </c>
      <c r="H98" s="132"/>
      <c r="I98" s="132"/>
    </row>
    <row r="99" spans="1:12" s="133" customFormat="1" x14ac:dyDescent="0.3">
      <c r="A99" s="157" t="s">
        <v>68</v>
      </c>
      <c r="B99" s="356" t="s">
        <v>217</v>
      </c>
      <c r="C99" s="357"/>
      <c r="D99" s="357"/>
      <c r="E99" s="358"/>
      <c r="F99" s="180">
        <v>0</v>
      </c>
      <c r="G99" s="169">
        <f>$G$42*F99</f>
        <v>0</v>
      </c>
      <c r="H99" s="132"/>
      <c r="I99" s="132"/>
    </row>
    <row r="100" spans="1:12" s="133" customFormat="1" x14ac:dyDescent="0.3">
      <c r="A100" s="145" t="s">
        <v>69</v>
      </c>
      <c r="B100" s="332" t="s">
        <v>218</v>
      </c>
      <c r="C100" s="333"/>
      <c r="D100" s="333"/>
      <c r="E100" s="334"/>
      <c r="F100" s="180">
        <v>0</v>
      </c>
      <c r="G100" s="169">
        <v>0</v>
      </c>
      <c r="H100" s="132"/>
      <c r="I100" s="132"/>
    </row>
    <row r="101" spans="1:12" s="133" customFormat="1" ht="18" customHeight="1" x14ac:dyDescent="0.25">
      <c r="A101" s="326" t="s">
        <v>219</v>
      </c>
      <c r="B101" s="327"/>
      <c r="C101" s="327"/>
      <c r="D101" s="327"/>
      <c r="E101" s="327"/>
      <c r="F101" s="170">
        <f>SUM(F95:F100)</f>
        <v>0</v>
      </c>
      <c r="G101" s="151">
        <f>SUM(G95:G100)</f>
        <v>0</v>
      </c>
      <c r="H101" s="132"/>
      <c r="I101" s="132"/>
    </row>
    <row r="102" spans="1:12" s="133" customFormat="1" ht="18" customHeight="1" x14ac:dyDescent="0.25">
      <c r="A102" s="157" t="s">
        <v>180</v>
      </c>
      <c r="B102" s="369" t="s">
        <v>220</v>
      </c>
      <c r="C102" s="370"/>
      <c r="D102" s="370"/>
      <c r="E102" s="371"/>
      <c r="F102" s="158"/>
      <c r="G102" s="159">
        <f>G101*F62</f>
        <v>0</v>
      </c>
      <c r="H102" s="132"/>
      <c r="I102" s="132"/>
    </row>
    <row r="103" spans="1:12" s="133" customFormat="1" ht="18" customHeight="1" x14ac:dyDescent="0.25">
      <c r="A103" s="372" t="s">
        <v>187</v>
      </c>
      <c r="B103" s="373"/>
      <c r="C103" s="373"/>
      <c r="D103" s="373"/>
      <c r="E103" s="374"/>
      <c r="F103" s="161"/>
      <c r="G103" s="162">
        <f>G102+G101</f>
        <v>0</v>
      </c>
      <c r="H103" s="132"/>
      <c r="I103" s="132"/>
    </row>
    <row r="104" spans="1:12" s="133" customFormat="1" ht="18" customHeight="1" x14ac:dyDescent="0.25">
      <c r="A104" s="172"/>
      <c r="B104" s="172"/>
      <c r="C104" s="172"/>
      <c r="D104" s="172"/>
      <c r="E104" s="172"/>
      <c r="F104" s="172"/>
      <c r="G104" s="173"/>
      <c r="H104" s="132"/>
      <c r="I104" s="132"/>
    </row>
    <row r="105" spans="1:12" s="133" customFormat="1" x14ac:dyDescent="0.25">
      <c r="A105" s="329" t="s">
        <v>221</v>
      </c>
      <c r="B105" s="330"/>
      <c r="C105" s="330"/>
      <c r="D105" s="330"/>
      <c r="E105" s="331"/>
      <c r="F105" s="170" t="s">
        <v>71</v>
      </c>
      <c r="G105" s="162" t="s">
        <v>222</v>
      </c>
      <c r="H105" s="150"/>
      <c r="I105" s="132"/>
    </row>
    <row r="106" spans="1:12" s="133" customFormat="1" x14ac:dyDescent="0.25">
      <c r="A106" s="145" t="s">
        <v>58</v>
      </c>
      <c r="B106" s="332" t="s">
        <v>81</v>
      </c>
      <c r="C106" s="333"/>
      <c r="D106" s="333"/>
      <c r="E106" s="334"/>
      <c r="F106" s="165">
        <v>0</v>
      </c>
      <c r="G106" s="169">
        <f>$G$42*F106</f>
        <v>0</v>
      </c>
      <c r="H106" s="132"/>
      <c r="I106" s="132"/>
    </row>
    <row r="107" spans="1:12" s="133" customFormat="1" x14ac:dyDescent="0.25">
      <c r="A107" s="144"/>
      <c r="B107" s="329" t="s">
        <v>44</v>
      </c>
      <c r="C107" s="330"/>
      <c r="D107" s="330"/>
      <c r="E107" s="331"/>
      <c r="F107" s="170">
        <v>0</v>
      </c>
      <c r="G107" s="151">
        <f>SUM(G106)</f>
        <v>0</v>
      </c>
      <c r="H107" s="150"/>
      <c r="I107" s="132"/>
    </row>
    <row r="108" spans="1:12" s="133" customFormat="1" ht="18" customHeight="1" x14ac:dyDescent="0.25">
      <c r="A108" s="172"/>
      <c r="B108" s="172"/>
      <c r="C108" s="172"/>
      <c r="D108" s="172"/>
      <c r="E108" s="172"/>
      <c r="F108" s="172"/>
      <c r="G108" s="173"/>
      <c r="H108" s="132"/>
      <c r="I108" s="132"/>
    </row>
    <row r="109" spans="1:12" s="133" customFormat="1" ht="18" customHeight="1" x14ac:dyDescent="0.25">
      <c r="A109" s="174" t="s">
        <v>223</v>
      </c>
      <c r="B109" s="172"/>
      <c r="C109" s="172"/>
      <c r="D109" s="172"/>
      <c r="E109" s="172"/>
      <c r="F109" s="172"/>
      <c r="G109" s="173"/>
      <c r="H109" s="132"/>
      <c r="I109" s="132"/>
    </row>
    <row r="110" spans="1:12" s="133" customFormat="1" x14ac:dyDescent="0.25">
      <c r="A110" s="144">
        <v>4</v>
      </c>
      <c r="B110" s="329" t="s">
        <v>196</v>
      </c>
      <c r="C110" s="330"/>
      <c r="D110" s="330"/>
      <c r="E110" s="330"/>
      <c r="F110" s="331"/>
      <c r="G110" s="144" t="s">
        <v>66</v>
      </c>
      <c r="H110" s="132"/>
      <c r="I110" s="132"/>
    </row>
    <row r="111" spans="1:12" s="133" customFormat="1" x14ac:dyDescent="0.25">
      <c r="A111" s="145" t="s">
        <v>212</v>
      </c>
      <c r="B111" s="356" t="s">
        <v>80</v>
      </c>
      <c r="C111" s="357"/>
      <c r="D111" s="357"/>
      <c r="E111" s="357"/>
      <c r="F111" s="358"/>
      <c r="G111" s="169">
        <f>G103</f>
        <v>0</v>
      </c>
      <c r="H111" s="132"/>
      <c r="I111" s="132"/>
      <c r="J111" s="175"/>
      <c r="K111" s="154"/>
      <c r="L111" s="154"/>
    </row>
    <row r="112" spans="1:12" s="133" customFormat="1" x14ac:dyDescent="0.25">
      <c r="A112" s="145" t="s">
        <v>224</v>
      </c>
      <c r="B112" s="356" t="s">
        <v>82</v>
      </c>
      <c r="C112" s="357"/>
      <c r="D112" s="357"/>
      <c r="E112" s="357"/>
      <c r="F112" s="358"/>
      <c r="G112" s="169">
        <f>G107</f>
        <v>0</v>
      </c>
      <c r="H112" s="132"/>
      <c r="I112" s="132"/>
      <c r="K112" s="154"/>
    </row>
    <row r="113" spans="1:11" s="133" customFormat="1" ht="18" customHeight="1" x14ac:dyDescent="0.25">
      <c r="A113" s="326" t="s">
        <v>187</v>
      </c>
      <c r="B113" s="327"/>
      <c r="C113" s="327"/>
      <c r="D113" s="327"/>
      <c r="E113" s="327"/>
      <c r="F113" s="328"/>
      <c r="G113" s="151">
        <f>SUM(G110:G112)</f>
        <v>0</v>
      </c>
      <c r="H113" s="132"/>
      <c r="I113" s="132"/>
    </row>
    <row r="114" spans="1:11" s="133" customFormat="1" ht="18" customHeight="1" x14ac:dyDescent="0.25">
      <c r="A114" s="172"/>
      <c r="B114" s="172"/>
      <c r="C114" s="172"/>
      <c r="D114" s="172"/>
      <c r="E114" s="172"/>
      <c r="F114" s="172"/>
      <c r="G114" s="173"/>
      <c r="H114" s="132"/>
      <c r="I114" s="132"/>
    </row>
    <row r="115" spans="1:11" s="133" customFormat="1" x14ac:dyDescent="0.25">
      <c r="A115" s="359" t="s">
        <v>225</v>
      </c>
      <c r="B115" s="359"/>
      <c r="C115" s="359"/>
      <c r="D115" s="359"/>
      <c r="E115" s="359"/>
      <c r="F115" s="359"/>
      <c r="G115" s="359"/>
      <c r="H115" s="132"/>
      <c r="I115" s="132"/>
    </row>
    <row r="116" spans="1:11" s="133" customFormat="1" x14ac:dyDescent="0.25">
      <c r="A116" s="144">
        <v>5</v>
      </c>
      <c r="B116" s="329" t="s">
        <v>226</v>
      </c>
      <c r="C116" s="330"/>
      <c r="D116" s="330"/>
      <c r="E116" s="330"/>
      <c r="F116" s="331"/>
      <c r="G116" s="144" t="s">
        <v>66</v>
      </c>
      <c r="H116" s="132"/>
      <c r="I116" s="132"/>
    </row>
    <row r="117" spans="1:11" s="133" customFormat="1" x14ac:dyDescent="0.25">
      <c r="A117" s="145" t="s">
        <v>58</v>
      </c>
      <c r="B117" s="332" t="s">
        <v>304</v>
      </c>
      <c r="C117" s="333"/>
      <c r="D117" s="333"/>
      <c r="E117" s="333"/>
      <c r="F117" s="334"/>
      <c r="G117" s="148">
        <f>'ASG, UNI'!E9</f>
        <v>0</v>
      </c>
      <c r="H117" s="132"/>
      <c r="I117" s="132"/>
    </row>
    <row r="118" spans="1:11" s="133" customFormat="1" x14ac:dyDescent="0.25">
      <c r="A118" s="145" t="s">
        <v>59</v>
      </c>
      <c r="B118" s="332" t="s">
        <v>331</v>
      </c>
      <c r="C118" s="333"/>
      <c r="D118" s="333"/>
      <c r="E118" s="333"/>
      <c r="F118" s="334"/>
      <c r="G118" s="149">
        <f>'ASG, EPI'!E20</f>
        <v>0</v>
      </c>
      <c r="H118" s="185"/>
      <c r="I118" s="132"/>
    </row>
    <row r="119" spans="1:11" s="133" customFormat="1" x14ac:dyDescent="0.25">
      <c r="A119" s="145" t="s">
        <v>60</v>
      </c>
      <c r="B119" s="356" t="s">
        <v>229</v>
      </c>
      <c r="C119" s="357"/>
      <c r="D119" s="357"/>
      <c r="E119" s="357"/>
      <c r="F119" s="358"/>
      <c r="G119" s="149">
        <f>'ASG, MEQ'!E18</f>
        <v>0</v>
      </c>
      <c r="H119" s="185"/>
      <c r="I119" s="132"/>
    </row>
    <row r="120" spans="1:11" s="133" customFormat="1" x14ac:dyDescent="0.25">
      <c r="A120" s="145" t="s">
        <v>61</v>
      </c>
      <c r="B120" s="186" t="s">
        <v>230</v>
      </c>
      <c r="C120" s="187"/>
      <c r="D120" s="187"/>
      <c r="E120" s="187"/>
      <c r="F120" s="188"/>
      <c r="G120" s="149">
        <v>0</v>
      </c>
      <c r="H120" s="185"/>
      <c r="I120" s="132"/>
    </row>
    <row r="121" spans="1:11" s="133" customFormat="1" x14ac:dyDescent="0.25">
      <c r="A121" s="144"/>
      <c r="B121" s="329" t="s">
        <v>231</v>
      </c>
      <c r="C121" s="330"/>
      <c r="D121" s="330"/>
      <c r="E121" s="330"/>
      <c r="F121" s="331"/>
      <c r="G121" s="151">
        <f>SUM(G117:G120)</f>
        <v>0</v>
      </c>
      <c r="H121" s="132"/>
      <c r="I121" s="132"/>
    </row>
    <row r="122" spans="1:11" s="133" customFormat="1" x14ac:dyDescent="0.25">
      <c r="A122" s="189" t="s">
        <v>232</v>
      </c>
      <c r="B122" s="132"/>
      <c r="C122" s="132"/>
      <c r="D122" s="132"/>
      <c r="E122" s="132"/>
      <c r="F122" s="132"/>
      <c r="G122" s="132"/>
      <c r="H122" s="132"/>
      <c r="I122" s="132"/>
    </row>
    <row r="123" spans="1:11" s="133" customFormat="1" x14ac:dyDescent="0.25">
      <c r="A123" s="172"/>
      <c r="B123" s="174"/>
      <c r="C123" s="174"/>
      <c r="D123" s="174"/>
      <c r="E123" s="174"/>
      <c r="F123" s="174"/>
      <c r="G123" s="173"/>
      <c r="H123" s="132"/>
      <c r="I123" s="132"/>
      <c r="K123" s="175"/>
    </row>
    <row r="124" spans="1:11" s="133" customFormat="1" x14ac:dyDescent="0.25">
      <c r="A124" s="359" t="s">
        <v>233</v>
      </c>
      <c r="B124" s="359"/>
      <c r="C124" s="359"/>
      <c r="D124" s="359"/>
      <c r="E124" s="359"/>
      <c r="F124" s="359"/>
      <c r="G124" s="359"/>
      <c r="H124" s="153"/>
      <c r="I124" s="132"/>
    </row>
    <row r="125" spans="1:11" s="133" customFormat="1" x14ac:dyDescent="0.25">
      <c r="A125" s="143"/>
      <c r="B125" s="140"/>
      <c r="C125" s="140"/>
      <c r="D125" s="140"/>
      <c r="E125" s="140"/>
      <c r="F125" s="140"/>
      <c r="G125" s="140"/>
      <c r="H125" s="150"/>
      <c r="I125" s="132"/>
    </row>
    <row r="126" spans="1:11" s="133" customFormat="1" x14ac:dyDescent="0.25">
      <c r="A126" s="144">
        <v>6</v>
      </c>
      <c r="B126" s="329" t="s">
        <v>234</v>
      </c>
      <c r="C126" s="330"/>
      <c r="D126" s="330"/>
      <c r="E126" s="331"/>
      <c r="F126" s="144" t="s">
        <v>71</v>
      </c>
      <c r="G126" s="144" t="s">
        <v>66</v>
      </c>
      <c r="H126" s="132"/>
      <c r="I126" s="132"/>
    </row>
    <row r="127" spans="1:11" s="133" customFormat="1" x14ac:dyDescent="0.25">
      <c r="A127" s="145" t="s">
        <v>58</v>
      </c>
      <c r="B127" s="332" t="s">
        <v>83</v>
      </c>
      <c r="C127" s="333"/>
      <c r="D127" s="333"/>
      <c r="E127" s="334"/>
      <c r="F127" s="190">
        <v>0</v>
      </c>
      <c r="G127" s="169">
        <f>F127*H127</f>
        <v>0</v>
      </c>
      <c r="H127" s="150">
        <f>G42+G50+G62+G73+G90+G113+G121</f>
        <v>0</v>
      </c>
      <c r="I127" s="132"/>
      <c r="J127" s="133" t="s">
        <v>171</v>
      </c>
      <c r="K127" s="191"/>
    </row>
    <row r="128" spans="1:11" s="133" customFormat="1" x14ac:dyDescent="0.25">
      <c r="A128" s="145" t="s">
        <v>59</v>
      </c>
      <c r="B128" s="332" t="s">
        <v>85</v>
      </c>
      <c r="C128" s="333"/>
      <c r="D128" s="333"/>
      <c r="E128" s="334"/>
      <c r="F128" s="192"/>
      <c r="G128" s="148"/>
      <c r="H128" s="132"/>
      <c r="I128" s="132"/>
      <c r="K128" s="193"/>
    </row>
    <row r="129" spans="1:11" s="133" customFormat="1" x14ac:dyDescent="0.25">
      <c r="A129" s="360" t="s">
        <v>155</v>
      </c>
      <c r="B129" s="363" t="s">
        <v>333</v>
      </c>
      <c r="C129" s="364"/>
      <c r="D129" s="364"/>
      <c r="E129" s="365"/>
      <c r="F129" s="289">
        <v>1.6500000000000001E-2</v>
      </c>
      <c r="G129" s="290">
        <f>H149*F129</f>
        <v>0</v>
      </c>
      <c r="H129" s="132"/>
      <c r="I129" s="132"/>
      <c r="K129" s="193"/>
    </row>
    <row r="130" spans="1:11" s="133" customFormat="1" x14ac:dyDescent="0.25">
      <c r="A130" s="361"/>
      <c r="B130" s="363" t="s">
        <v>334</v>
      </c>
      <c r="C130" s="364"/>
      <c r="D130" s="364"/>
      <c r="E130" s="365"/>
      <c r="F130" s="289">
        <v>7.5999999999999998E-2</v>
      </c>
      <c r="G130" s="290">
        <f>H150*F130</f>
        <v>0</v>
      </c>
      <c r="H130" s="132"/>
      <c r="I130" s="132"/>
      <c r="K130" s="193"/>
    </row>
    <row r="131" spans="1:11" s="133" customFormat="1" x14ac:dyDescent="0.25">
      <c r="A131" s="361"/>
      <c r="B131" s="291" t="s">
        <v>330</v>
      </c>
      <c r="C131" s="292"/>
      <c r="D131" s="292"/>
      <c r="E131" s="293"/>
      <c r="F131" s="289">
        <v>0.05</v>
      </c>
      <c r="G131" s="290">
        <f>H149*F131</f>
        <v>0</v>
      </c>
      <c r="H131" s="132"/>
      <c r="I131" s="132"/>
      <c r="K131" s="193"/>
    </row>
    <row r="132" spans="1:11" s="133" customFormat="1" x14ac:dyDescent="0.25">
      <c r="A132" s="361"/>
      <c r="B132" s="366" t="s">
        <v>335</v>
      </c>
      <c r="C132" s="367"/>
      <c r="D132" s="367"/>
      <c r="E132" s="368"/>
      <c r="F132" s="294">
        <v>0</v>
      </c>
      <c r="G132" s="290">
        <f>H150*F132</f>
        <v>0</v>
      </c>
      <c r="H132" s="132"/>
      <c r="I132" s="132"/>
      <c r="K132" s="193"/>
    </row>
    <row r="133" spans="1:11" s="133" customFormat="1" x14ac:dyDescent="0.25">
      <c r="A133" s="362"/>
      <c r="B133" s="366" t="s">
        <v>338</v>
      </c>
      <c r="C133" s="367"/>
      <c r="D133" s="367"/>
      <c r="E133" s="368"/>
      <c r="F133" s="294">
        <v>0</v>
      </c>
      <c r="G133" s="290">
        <f>H151*F133</f>
        <v>0</v>
      </c>
      <c r="H133" s="150"/>
      <c r="I133" s="132"/>
      <c r="J133" s="194"/>
    </row>
    <row r="134" spans="1:11" s="133" customFormat="1" x14ac:dyDescent="0.25">
      <c r="A134" s="350" t="s">
        <v>336</v>
      </c>
      <c r="B134" s="353" t="s">
        <v>333</v>
      </c>
      <c r="C134" s="354"/>
      <c r="D134" s="354"/>
      <c r="E134" s="355"/>
      <c r="F134" s="295">
        <v>6.4999999999999997E-3</v>
      </c>
      <c r="G134" s="296">
        <f>H152*F134</f>
        <v>0</v>
      </c>
      <c r="H134" s="150"/>
      <c r="I134" s="132"/>
      <c r="J134" s="194"/>
    </row>
    <row r="135" spans="1:11" s="133" customFormat="1" ht="16.5" customHeight="1" x14ac:dyDescent="0.25">
      <c r="A135" s="351"/>
      <c r="B135" s="353" t="s">
        <v>334</v>
      </c>
      <c r="C135" s="354"/>
      <c r="D135" s="354"/>
      <c r="E135" s="355"/>
      <c r="F135" s="295">
        <v>0.03</v>
      </c>
      <c r="G135" s="296">
        <f>H153*F135</f>
        <v>0</v>
      </c>
      <c r="H135" s="132"/>
      <c r="I135" s="132"/>
    </row>
    <row r="136" spans="1:11" s="133" customFormat="1" x14ac:dyDescent="0.25">
      <c r="A136" s="351"/>
      <c r="B136" s="297" t="s">
        <v>330</v>
      </c>
      <c r="C136" s="298"/>
      <c r="D136" s="298"/>
      <c r="E136" s="299"/>
      <c r="F136" s="295">
        <v>0.05</v>
      </c>
      <c r="G136" s="296">
        <f>H152*F136</f>
        <v>0</v>
      </c>
      <c r="H136" s="132"/>
      <c r="I136" s="132"/>
    </row>
    <row r="137" spans="1:11" s="133" customFormat="1" x14ac:dyDescent="0.25">
      <c r="A137" s="351"/>
      <c r="B137" s="347" t="s">
        <v>335</v>
      </c>
      <c r="C137" s="348"/>
      <c r="D137" s="348"/>
      <c r="E137" s="349"/>
      <c r="F137" s="300">
        <v>0</v>
      </c>
      <c r="G137" s="296">
        <f>H153*F137</f>
        <v>0</v>
      </c>
      <c r="H137" s="150"/>
      <c r="I137" s="132"/>
    </row>
    <row r="138" spans="1:11" s="133" customFormat="1" x14ac:dyDescent="0.25">
      <c r="A138" s="352"/>
      <c r="B138" s="347" t="s">
        <v>235</v>
      </c>
      <c r="C138" s="348"/>
      <c r="D138" s="348"/>
      <c r="E138" s="349"/>
      <c r="F138" s="300">
        <v>0</v>
      </c>
      <c r="G138" s="296">
        <f>H154*F138</f>
        <v>0</v>
      </c>
      <c r="H138" s="132"/>
      <c r="I138" s="132"/>
    </row>
    <row r="139" spans="1:11" s="133" customFormat="1" x14ac:dyDescent="0.25">
      <c r="A139" s="283" t="s">
        <v>60</v>
      </c>
      <c r="B139" s="332" t="s">
        <v>84</v>
      </c>
      <c r="C139" s="333"/>
      <c r="D139" s="333"/>
      <c r="E139" s="334"/>
      <c r="F139" s="195">
        <v>0</v>
      </c>
      <c r="G139" s="148">
        <f>H127*F139</f>
        <v>0</v>
      </c>
      <c r="H139" s="150"/>
      <c r="I139" s="132"/>
    </row>
    <row r="140" spans="1:11" s="133" customFormat="1" x14ac:dyDescent="0.25">
      <c r="A140" s="144"/>
      <c r="B140" s="329" t="s">
        <v>44</v>
      </c>
      <c r="C140" s="330"/>
      <c r="D140" s="330"/>
      <c r="E140" s="331"/>
      <c r="F140" s="161">
        <f>SUM(F127:F139)</f>
        <v>0.22900000000000001</v>
      </c>
      <c r="G140" s="151">
        <f>SUM(G127:G139)</f>
        <v>0</v>
      </c>
      <c r="H140" s="153"/>
      <c r="I140" s="150"/>
    </row>
    <row r="141" spans="1:11" s="133" customFormat="1" x14ac:dyDescent="0.25">
      <c r="A141" s="132"/>
      <c r="B141" s="132"/>
      <c r="C141" s="132"/>
      <c r="D141" s="132"/>
      <c r="E141" s="132"/>
      <c r="F141" s="132"/>
      <c r="G141" s="132"/>
      <c r="H141" s="132"/>
      <c r="I141" s="132"/>
    </row>
    <row r="142" spans="1:11" s="133" customFormat="1" x14ac:dyDescent="0.25">
      <c r="A142" s="346" t="s">
        <v>236</v>
      </c>
      <c r="B142" s="346"/>
      <c r="C142" s="346"/>
      <c r="D142" s="346"/>
      <c r="E142" s="346"/>
      <c r="F142" s="346"/>
      <c r="G142" s="346"/>
      <c r="H142" s="132"/>
      <c r="I142" s="132"/>
    </row>
    <row r="143" spans="1:11" s="133" customFormat="1" x14ac:dyDescent="0.25">
      <c r="A143" s="132"/>
      <c r="B143" s="132"/>
      <c r="C143" s="132"/>
      <c r="D143" s="132"/>
      <c r="E143" s="132"/>
      <c r="F143" s="132"/>
      <c r="G143" s="132"/>
      <c r="H143" s="132"/>
      <c r="I143" s="132"/>
    </row>
    <row r="144" spans="1:11" s="133" customFormat="1" x14ac:dyDescent="0.25">
      <c r="A144" s="144"/>
      <c r="B144" s="329" t="s">
        <v>237</v>
      </c>
      <c r="C144" s="330"/>
      <c r="D144" s="330"/>
      <c r="E144" s="330"/>
      <c r="F144" s="331"/>
      <c r="G144" s="144" t="s">
        <v>66</v>
      </c>
      <c r="H144" s="132"/>
      <c r="I144" s="132"/>
    </row>
    <row r="145" spans="1:12" s="133" customFormat="1" x14ac:dyDescent="0.25">
      <c r="A145" s="145" t="s">
        <v>58</v>
      </c>
      <c r="B145" s="332" t="s">
        <v>238</v>
      </c>
      <c r="C145" s="333"/>
      <c r="D145" s="333"/>
      <c r="E145" s="333"/>
      <c r="F145" s="334"/>
      <c r="G145" s="148">
        <f>G42</f>
        <v>0</v>
      </c>
      <c r="H145" s="132"/>
      <c r="I145" s="132"/>
    </row>
    <row r="146" spans="1:12" s="133" customFormat="1" x14ac:dyDescent="0.25">
      <c r="A146" s="145" t="s">
        <v>59</v>
      </c>
      <c r="B146" s="332" t="s">
        <v>239</v>
      </c>
      <c r="C146" s="333"/>
      <c r="D146" s="333"/>
      <c r="E146" s="333"/>
      <c r="F146" s="334"/>
      <c r="G146" s="148">
        <f>G80</f>
        <v>0</v>
      </c>
      <c r="H146" s="132"/>
      <c r="I146" s="132"/>
    </row>
    <row r="147" spans="1:12" s="133" customFormat="1" x14ac:dyDescent="0.25">
      <c r="A147" s="145" t="s">
        <v>60</v>
      </c>
      <c r="B147" s="332" t="s">
        <v>240</v>
      </c>
      <c r="C147" s="333"/>
      <c r="D147" s="333"/>
      <c r="E147" s="333"/>
      <c r="F147" s="334"/>
      <c r="G147" s="148">
        <f>G90</f>
        <v>0</v>
      </c>
      <c r="H147" s="132"/>
      <c r="I147" s="132"/>
    </row>
    <row r="148" spans="1:12" s="133" customFormat="1" x14ac:dyDescent="0.25">
      <c r="A148" s="145" t="s">
        <v>61</v>
      </c>
      <c r="B148" s="332" t="s">
        <v>241</v>
      </c>
      <c r="C148" s="333"/>
      <c r="D148" s="333"/>
      <c r="E148" s="333"/>
      <c r="F148" s="334"/>
      <c r="G148" s="148">
        <f>G113</f>
        <v>0</v>
      </c>
      <c r="H148" s="132"/>
      <c r="I148" s="132"/>
    </row>
    <row r="149" spans="1:12" s="133" customFormat="1" x14ac:dyDescent="0.25">
      <c r="A149" s="145" t="s">
        <v>68</v>
      </c>
      <c r="B149" s="332" t="s">
        <v>242</v>
      </c>
      <c r="C149" s="333"/>
      <c r="D149" s="333"/>
      <c r="E149" s="333"/>
      <c r="F149" s="334"/>
      <c r="G149" s="148">
        <f>G121</f>
        <v>0</v>
      </c>
      <c r="H149" s="132"/>
      <c r="I149" s="132"/>
    </row>
    <row r="150" spans="1:12" s="133" customFormat="1" x14ac:dyDescent="0.25">
      <c r="A150" s="326" t="s">
        <v>243</v>
      </c>
      <c r="B150" s="327"/>
      <c r="C150" s="327"/>
      <c r="D150" s="327"/>
      <c r="E150" s="327"/>
      <c r="F150" s="328"/>
      <c r="G150" s="162">
        <f>SUM(G145:G149)</f>
        <v>0</v>
      </c>
      <c r="H150" s="132">
        <v>0</v>
      </c>
      <c r="I150" s="132"/>
    </row>
    <row r="151" spans="1:12" s="133" customFormat="1" x14ac:dyDescent="0.25">
      <c r="A151" s="145" t="s">
        <v>69</v>
      </c>
      <c r="B151" s="332" t="s">
        <v>244</v>
      </c>
      <c r="C151" s="333"/>
      <c r="D151" s="333"/>
      <c r="E151" s="333"/>
      <c r="F151" s="334"/>
      <c r="G151" s="148">
        <f>G140</f>
        <v>0</v>
      </c>
      <c r="H151" s="150"/>
      <c r="I151" s="132"/>
    </row>
    <row r="152" spans="1:12" s="133" customFormat="1" x14ac:dyDescent="0.25">
      <c r="A152" s="144"/>
      <c r="B152" s="329" t="s">
        <v>245</v>
      </c>
      <c r="C152" s="330"/>
      <c r="D152" s="330"/>
      <c r="E152" s="330"/>
      <c r="F152" s="331"/>
      <c r="G152" s="151">
        <f>G151+G150</f>
        <v>0</v>
      </c>
      <c r="H152" s="196">
        <f>(H80+G90+G113+G121+G127+G139)/(1-J152)</f>
        <v>0</v>
      </c>
      <c r="I152" s="132"/>
      <c r="J152" s="197">
        <f>F137+F133</f>
        <v>0</v>
      </c>
    </row>
    <row r="153" spans="1:12" s="133" customFormat="1" x14ac:dyDescent="0.25">
      <c r="A153" s="132"/>
      <c r="B153" s="132"/>
      <c r="C153" s="132"/>
      <c r="D153" s="132"/>
      <c r="E153" s="132"/>
      <c r="F153" s="132"/>
      <c r="G153" s="132"/>
      <c r="H153" s="132"/>
      <c r="I153" s="132"/>
      <c r="K153" s="198"/>
      <c r="L153" s="198"/>
    </row>
    <row r="154" spans="1:12" s="133" customFormat="1" x14ac:dyDescent="0.3">
      <c r="A154" s="340" t="s">
        <v>246</v>
      </c>
      <c r="B154" s="340"/>
      <c r="C154" s="340"/>
      <c r="D154" s="340"/>
      <c r="E154" s="340"/>
      <c r="F154" s="340"/>
      <c r="G154" s="340"/>
      <c r="H154" s="340"/>
      <c r="I154" s="340"/>
      <c r="K154" s="199"/>
      <c r="L154" s="200"/>
    </row>
    <row r="155" spans="1:12" s="133" customFormat="1" x14ac:dyDescent="0.3">
      <c r="A155" s="139"/>
      <c r="B155" s="139"/>
      <c r="C155" s="139"/>
      <c r="D155" s="139"/>
      <c r="E155" s="139"/>
      <c r="F155" s="139"/>
      <c r="G155" s="139"/>
      <c r="H155" s="139"/>
      <c r="I155" s="139"/>
    </row>
    <row r="156" spans="1:12" s="133" customFormat="1" ht="60" x14ac:dyDescent="0.25">
      <c r="A156" s="341" t="s">
        <v>64</v>
      </c>
      <c r="B156" s="342"/>
      <c r="C156" s="201" t="s">
        <v>247</v>
      </c>
      <c r="D156" s="201" t="s">
        <v>248</v>
      </c>
      <c r="E156" s="201" t="s">
        <v>249</v>
      </c>
      <c r="F156" s="201" t="s">
        <v>250</v>
      </c>
      <c r="G156" s="201" t="s">
        <v>251</v>
      </c>
      <c r="H156" s="132"/>
      <c r="I156" s="132"/>
    </row>
    <row r="157" spans="1:12" s="133" customFormat="1" x14ac:dyDescent="0.3">
      <c r="A157" s="202" t="s">
        <v>252</v>
      </c>
      <c r="B157" s="203" t="s">
        <v>253</v>
      </c>
      <c r="C157" s="204">
        <f>G152</f>
        <v>0</v>
      </c>
      <c r="D157" s="142">
        <v>1</v>
      </c>
      <c r="E157" s="204">
        <f>D157*C157</f>
        <v>0</v>
      </c>
      <c r="F157" s="142">
        <v>1</v>
      </c>
      <c r="G157" s="204">
        <f>C157*D157*F157</f>
        <v>0</v>
      </c>
      <c r="H157" s="132"/>
      <c r="I157" s="132"/>
    </row>
    <row r="158" spans="1:12" s="133" customFormat="1" x14ac:dyDescent="0.3">
      <c r="A158" s="343" t="s">
        <v>254</v>
      </c>
      <c r="B158" s="344"/>
      <c r="C158" s="344"/>
      <c r="D158" s="344"/>
      <c r="E158" s="344"/>
      <c r="F158" s="345"/>
      <c r="G158" s="205">
        <f>SUM(G157:G157)</f>
        <v>0</v>
      </c>
      <c r="H158" s="206"/>
      <c r="I158" s="207"/>
      <c r="J158" s="208"/>
    </row>
    <row r="159" spans="1:12" s="133" customFormat="1" x14ac:dyDescent="0.3">
      <c r="A159" s="209"/>
      <c r="B159" s="209"/>
      <c r="C159" s="209"/>
      <c r="D159" s="209"/>
      <c r="E159" s="209"/>
      <c r="F159" s="209"/>
      <c r="G159" s="209"/>
      <c r="H159" s="209"/>
      <c r="I159" s="207"/>
    </row>
    <row r="160" spans="1:12" s="133" customFormat="1" x14ac:dyDescent="0.25">
      <c r="A160" s="346" t="s">
        <v>255</v>
      </c>
      <c r="B160" s="346"/>
      <c r="C160" s="346"/>
      <c r="D160" s="346"/>
      <c r="E160" s="346"/>
      <c r="F160" s="346"/>
      <c r="G160" s="346"/>
      <c r="H160" s="132"/>
      <c r="I160" s="132"/>
    </row>
    <row r="161" spans="1:10" s="133" customFormat="1" x14ac:dyDescent="0.25">
      <c r="A161" s="132"/>
      <c r="B161" s="132"/>
      <c r="C161" s="132"/>
      <c r="D161" s="132"/>
      <c r="E161" s="132"/>
      <c r="F161" s="132"/>
      <c r="G161" s="132"/>
      <c r="H161" s="132"/>
      <c r="I161" s="132"/>
    </row>
    <row r="162" spans="1:10" s="133" customFormat="1" x14ac:dyDescent="0.25">
      <c r="A162" s="144"/>
      <c r="B162" s="326" t="s">
        <v>256</v>
      </c>
      <c r="C162" s="327"/>
      <c r="D162" s="327"/>
      <c r="E162" s="327"/>
      <c r="F162" s="327"/>
      <c r="G162" s="328"/>
      <c r="H162" s="132"/>
      <c r="I162" s="132"/>
    </row>
    <row r="163" spans="1:10" s="133" customFormat="1" x14ac:dyDescent="0.25">
      <c r="A163" s="144"/>
      <c r="B163" s="329" t="s">
        <v>89</v>
      </c>
      <c r="C163" s="330"/>
      <c r="D163" s="330"/>
      <c r="E163" s="330"/>
      <c r="F163" s="331"/>
      <c r="G163" s="144" t="s">
        <v>66</v>
      </c>
      <c r="H163" s="132"/>
      <c r="I163" s="132"/>
    </row>
    <row r="164" spans="1:10" s="133" customFormat="1" x14ac:dyDescent="0.25">
      <c r="A164" s="145" t="s">
        <v>58</v>
      </c>
      <c r="B164" s="332" t="s">
        <v>257</v>
      </c>
      <c r="C164" s="333"/>
      <c r="D164" s="333"/>
      <c r="E164" s="333"/>
      <c r="F164" s="334"/>
      <c r="G164" s="148">
        <f>G152</f>
        <v>0</v>
      </c>
      <c r="H164" s="132"/>
      <c r="I164" s="132"/>
    </row>
    <row r="165" spans="1:10" s="133" customFormat="1" x14ac:dyDescent="0.25">
      <c r="A165" s="145" t="s">
        <v>59</v>
      </c>
      <c r="B165" s="332" t="s">
        <v>258</v>
      </c>
      <c r="C165" s="333"/>
      <c r="D165" s="333"/>
      <c r="E165" s="333"/>
      <c r="F165" s="334"/>
      <c r="G165" s="148">
        <f>G158</f>
        <v>0</v>
      </c>
      <c r="H165" s="150"/>
      <c r="I165" s="132"/>
    </row>
    <row r="166" spans="1:10" s="133" customFormat="1" x14ac:dyDescent="0.35">
      <c r="A166" s="210" t="s">
        <v>60</v>
      </c>
      <c r="B166" s="335" t="s">
        <v>259</v>
      </c>
      <c r="C166" s="336"/>
      <c r="D166" s="336"/>
      <c r="E166" s="336"/>
      <c r="F166" s="337"/>
      <c r="G166" s="211">
        <f>G165*F16</f>
        <v>0</v>
      </c>
      <c r="H166" s="212">
        <f>G165*10.46666</f>
        <v>0</v>
      </c>
      <c r="I166" s="150"/>
      <c r="J166" s="213"/>
    </row>
    <row r="167" spans="1:10" s="133" customFormat="1" x14ac:dyDescent="0.25">
      <c r="A167" s="132"/>
      <c r="B167" s="132"/>
      <c r="C167" s="132"/>
      <c r="D167" s="132"/>
      <c r="E167" s="132"/>
      <c r="F167" s="132"/>
      <c r="G167" s="132"/>
      <c r="H167" s="132"/>
      <c r="I167" s="132"/>
    </row>
    <row r="168" spans="1:10" s="133" customFormat="1" x14ac:dyDescent="0.25">
      <c r="A168" s="132"/>
      <c r="B168" s="132"/>
      <c r="C168" s="132"/>
      <c r="D168" s="132"/>
      <c r="E168" s="132"/>
      <c r="F168" s="132"/>
      <c r="G168" s="132"/>
      <c r="H168" s="132"/>
      <c r="I168" s="132"/>
    </row>
    <row r="169" spans="1:10" s="133" customFormat="1" ht="64.5" hidden="1" customHeight="1" x14ac:dyDescent="0.25">
      <c r="A169" s="338" t="s">
        <v>260</v>
      </c>
      <c r="B169" s="339"/>
      <c r="C169" s="339"/>
      <c r="D169" s="339"/>
      <c r="E169" s="339"/>
      <c r="F169" s="339"/>
      <c r="G169" s="339"/>
      <c r="H169" s="132"/>
      <c r="I169" s="132"/>
    </row>
    <row r="170" spans="1:10" s="133" customFormat="1" x14ac:dyDescent="0.25">
      <c r="A170" s="132"/>
      <c r="B170" s="132"/>
      <c r="C170" s="132"/>
      <c r="D170" s="132"/>
      <c r="E170" s="132"/>
      <c r="F170" s="132"/>
      <c r="G170" s="132"/>
      <c r="H170" s="132"/>
      <c r="I170" s="132"/>
    </row>
    <row r="171" spans="1:10" s="133" customFormat="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</row>
    <row r="172" spans="1:10" s="133" customFormat="1" x14ac:dyDescent="0.25">
      <c r="A172" s="132"/>
      <c r="B172" s="132"/>
      <c r="C172" s="132"/>
      <c r="D172" s="132"/>
      <c r="E172" s="132"/>
      <c r="F172" s="132"/>
      <c r="G172" s="132"/>
      <c r="H172" s="132"/>
      <c r="I172" s="132"/>
    </row>
    <row r="173" spans="1:10" s="133" customFormat="1" x14ac:dyDescent="0.25">
      <c r="A173" s="132"/>
      <c r="B173" s="132"/>
      <c r="C173" s="132"/>
      <c r="D173" s="132"/>
      <c r="E173" s="132"/>
      <c r="F173" s="132"/>
      <c r="G173" s="132"/>
      <c r="H173" s="132"/>
      <c r="I173" s="132"/>
    </row>
    <row r="174" spans="1:10" s="133" customFormat="1" x14ac:dyDescent="0.25">
      <c r="A174" s="132"/>
      <c r="B174" s="132"/>
      <c r="C174" s="132"/>
      <c r="D174" s="132"/>
      <c r="E174" s="132"/>
      <c r="F174" s="132"/>
      <c r="G174" s="132"/>
      <c r="H174" s="132"/>
      <c r="I174" s="132"/>
    </row>
    <row r="175" spans="1:10" s="133" customFormat="1" x14ac:dyDescent="0.25">
      <c r="A175" s="132"/>
      <c r="B175" s="132"/>
      <c r="C175" s="132"/>
      <c r="D175" s="132"/>
      <c r="E175" s="132"/>
      <c r="F175" s="132"/>
      <c r="G175" s="132"/>
      <c r="H175" s="132"/>
      <c r="I175" s="132"/>
    </row>
    <row r="176" spans="1:10" s="133" customFormat="1" x14ac:dyDescent="0.25">
      <c r="A176" s="132"/>
      <c r="B176" s="132"/>
      <c r="C176" s="132"/>
      <c r="D176" s="132"/>
      <c r="E176" s="132"/>
      <c r="F176" s="132"/>
      <c r="G176" s="132"/>
      <c r="H176" s="132"/>
      <c r="I176" s="132"/>
    </row>
    <row r="177" spans="1:9" s="133" customFormat="1" x14ac:dyDescent="0.25">
      <c r="A177" s="132"/>
      <c r="B177" s="132"/>
      <c r="C177" s="132"/>
      <c r="D177" s="132"/>
      <c r="E177" s="132"/>
      <c r="F177" s="132"/>
      <c r="G177" s="132"/>
      <c r="H177" s="132"/>
      <c r="I177" s="132"/>
    </row>
    <row r="178" spans="1:9" s="133" customFormat="1" x14ac:dyDescent="0.25">
      <c r="A178" s="132"/>
      <c r="B178" s="132"/>
      <c r="C178" s="132"/>
      <c r="D178" s="132"/>
      <c r="E178" s="132"/>
      <c r="F178" s="132"/>
      <c r="G178" s="132"/>
      <c r="H178" s="132"/>
      <c r="I178" s="132"/>
    </row>
    <row r="179" spans="1:9" s="133" customFormat="1" x14ac:dyDescent="0.25">
      <c r="A179" s="132"/>
      <c r="B179" s="132"/>
      <c r="C179" s="132"/>
      <c r="D179" s="132"/>
      <c r="E179" s="132"/>
      <c r="F179" s="132"/>
      <c r="G179" s="132"/>
      <c r="H179" s="132"/>
      <c r="I179" s="132"/>
    </row>
    <row r="180" spans="1:9" s="133" customFormat="1" x14ac:dyDescent="0.25">
      <c r="A180" s="132"/>
      <c r="B180" s="132"/>
      <c r="C180" s="132"/>
      <c r="D180" s="132"/>
      <c r="E180" s="132"/>
      <c r="F180" s="132"/>
      <c r="G180" s="132"/>
      <c r="H180" s="132"/>
      <c r="I180" s="132"/>
    </row>
    <row r="181" spans="1:9" s="133" customFormat="1" x14ac:dyDescent="0.25">
      <c r="A181" s="132"/>
      <c r="B181" s="132"/>
      <c r="C181" s="132"/>
      <c r="D181" s="132"/>
      <c r="E181" s="132"/>
      <c r="F181" s="132"/>
      <c r="G181" s="132"/>
      <c r="H181" s="132"/>
      <c r="I181" s="132"/>
    </row>
    <row r="182" spans="1:9" s="133" customFormat="1" x14ac:dyDescent="0.25">
      <c r="A182" s="132"/>
      <c r="B182" s="132"/>
      <c r="C182" s="132"/>
      <c r="D182" s="132"/>
      <c r="E182" s="132"/>
      <c r="F182" s="132"/>
      <c r="G182" s="132"/>
      <c r="H182" s="132"/>
      <c r="I182" s="132"/>
    </row>
    <row r="183" spans="1:9" s="133" customFormat="1" x14ac:dyDescent="0.25">
      <c r="A183" s="132"/>
      <c r="B183" s="132"/>
      <c r="C183" s="132"/>
      <c r="D183" s="132"/>
      <c r="E183" s="132"/>
      <c r="F183" s="132"/>
      <c r="G183" s="132"/>
      <c r="H183" s="132"/>
      <c r="I183" s="132"/>
    </row>
    <row r="184" spans="1:9" s="133" customFormat="1" x14ac:dyDescent="0.25">
      <c r="A184" s="132"/>
      <c r="B184" s="132"/>
      <c r="C184" s="132"/>
      <c r="D184" s="132"/>
      <c r="E184" s="132"/>
      <c r="F184" s="132"/>
      <c r="G184" s="132"/>
      <c r="H184" s="132"/>
      <c r="I184" s="132"/>
    </row>
    <row r="185" spans="1:9" s="133" customFormat="1" x14ac:dyDescent="0.25">
      <c r="A185" s="132"/>
      <c r="B185" s="132"/>
      <c r="C185" s="132"/>
      <c r="D185" s="132"/>
      <c r="E185" s="132"/>
      <c r="F185" s="132"/>
      <c r="G185" s="132"/>
      <c r="H185" s="132"/>
      <c r="I185" s="132"/>
    </row>
    <row r="186" spans="1:9" s="133" customFormat="1" x14ac:dyDescent="0.25">
      <c r="A186" s="132"/>
      <c r="B186" s="132"/>
      <c r="C186" s="132"/>
      <c r="D186" s="132"/>
      <c r="E186" s="132"/>
      <c r="F186" s="132"/>
      <c r="G186" s="132"/>
      <c r="H186" s="132"/>
      <c r="I186" s="132"/>
    </row>
    <row r="187" spans="1:9" s="133" customFormat="1" x14ac:dyDescent="0.25">
      <c r="A187" s="132"/>
      <c r="B187" s="132"/>
      <c r="C187" s="132"/>
      <c r="D187" s="132"/>
      <c r="E187" s="132"/>
      <c r="F187" s="132"/>
      <c r="G187" s="132"/>
      <c r="H187" s="132"/>
      <c r="I187" s="132"/>
    </row>
    <row r="188" spans="1:9" s="133" customFormat="1" x14ac:dyDescent="0.25">
      <c r="A188" s="132"/>
      <c r="B188" s="132"/>
      <c r="C188" s="132"/>
      <c r="D188" s="132"/>
      <c r="E188" s="132"/>
      <c r="F188" s="132"/>
      <c r="G188" s="132"/>
      <c r="H188" s="132"/>
      <c r="I188" s="132"/>
    </row>
    <row r="189" spans="1:9" s="133" customFormat="1" x14ac:dyDescent="0.25">
      <c r="A189" s="132"/>
      <c r="B189" s="132"/>
      <c r="C189" s="132"/>
      <c r="D189" s="132"/>
      <c r="E189" s="132"/>
      <c r="F189" s="132"/>
      <c r="G189" s="132"/>
      <c r="H189" s="132"/>
      <c r="I189" s="132"/>
    </row>
    <row r="190" spans="1:9" s="133" customFormat="1" x14ac:dyDescent="0.25">
      <c r="A190" s="132"/>
      <c r="B190" s="132"/>
      <c r="C190" s="132"/>
      <c r="D190" s="132"/>
      <c r="E190" s="132"/>
      <c r="F190" s="132"/>
      <c r="G190" s="132"/>
      <c r="H190" s="132"/>
      <c r="I190" s="132"/>
    </row>
    <row r="191" spans="1:9" s="133" customFormat="1" x14ac:dyDescent="0.25">
      <c r="A191" s="132"/>
      <c r="B191" s="132"/>
      <c r="C191" s="132"/>
      <c r="D191" s="132"/>
      <c r="E191" s="132"/>
      <c r="F191" s="132"/>
      <c r="G191" s="132"/>
      <c r="H191" s="132"/>
      <c r="I191" s="132"/>
    </row>
    <row r="192" spans="1:9" s="133" customFormat="1" x14ac:dyDescent="0.25">
      <c r="A192" s="132"/>
      <c r="B192" s="132"/>
      <c r="C192" s="132"/>
      <c r="D192" s="132"/>
      <c r="E192" s="132"/>
      <c r="F192" s="132"/>
      <c r="G192" s="132"/>
      <c r="H192" s="132"/>
      <c r="I192" s="132"/>
    </row>
    <row r="193" spans="1:9" s="133" customFormat="1" x14ac:dyDescent="0.25">
      <c r="A193" s="132"/>
      <c r="B193" s="132"/>
      <c r="C193" s="132"/>
      <c r="D193" s="132"/>
      <c r="E193" s="132"/>
      <c r="F193" s="132"/>
      <c r="G193" s="132"/>
      <c r="H193" s="132"/>
      <c r="I193" s="132"/>
    </row>
    <row r="194" spans="1:9" s="133" customFormat="1" x14ac:dyDescent="0.25">
      <c r="A194" s="132"/>
      <c r="B194" s="132"/>
      <c r="C194" s="132"/>
      <c r="D194" s="132"/>
      <c r="E194" s="132"/>
      <c r="F194" s="132"/>
      <c r="G194" s="132"/>
      <c r="H194" s="132"/>
      <c r="I194" s="132"/>
    </row>
    <row r="195" spans="1:9" s="133" customFormat="1" x14ac:dyDescent="0.25">
      <c r="A195" s="132"/>
      <c r="B195" s="132"/>
      <c r="C195" s="132"/>
      <c r="D195" s="132"/>
      <c r="E195" s="132"/>
      <c r="F195" s="132"/>
      <c r="G195" s="132"/>
      <c r="H195" s="132"/>
      <c r="I195" s="132"/>
    </row>
    <row r="196" spans="1:9" s="133" customFormat="1" x14ac:dyDescent="0.25">
      <c r="A196" s="132"/>
      <c r="B196" s="132"/>
      <c r="C196" s="132"/>
      <c r="D196" s="132"/>
      <c r="E196" s="132"/>
      <c r="F196" s="132"/>
      <c r="G196" s="132"/>
      <c r="H196" s="132"/>
      <c r="I196" s="132"/>
    </row>
    <row r="197" spans="1:9" s="133" customFormat="1" x14ac:dyDescent="0.25">
      <c r="A197" s="132"/>
      <c r="B197" s="132"/>
      <c r="C197" s="132"/>
      <c r="D197" s="132"/>
      <c r="E197" s="132"/>
      <c r="F197" s="132"/>
      <c r="G197" s="132"/>
      <c r="H197" s="132"/>
      <c r="I197" s="132"/>
    </row>
    <row r="198" spans="1:9" s="133" customFormat="1" x14ac:dyDescent="0.25">
      <c r="A198" s="132"/>
      <c r="B198" s="132"/>
      <c r="C198" s="132"/>
      <c r="D198" s="132"/>
      <c r="E198" s="132"/>
      <c r="F198" s="132"/>
      <c r="G198" s="132"/>
      <c r="H198" s="132"/>
      <c r="I198" s="132"/>
    </row>
    <row r="199" spans="1:9" s="133" customFormat="1" x14ac:dyDescent="0.25">
      <c r="A199" s="132"/>
      <c r="B199" s="132"/>
      <c r="C199" s="132"/>
      <c r="D199" s="132"/>
      <c r="E199" s="132"/>
      <c r="F199" s="132"/>
      <c r="G199" s="132"/>
      <c r="H199" s="132"/>
      <c r="I199" s="132"/>
    </row>
    <row r="200" spans="1:9" s="133" customFormat="1" x14ac:dyDescent="0.25">
      <c r="A200" s="132"/>
      <c r="B200" s="132"/>
      <c r="C200" s="132"/>
      <c r="D200" s="132"/>
      <c r="E200" s="132"/>
      <c r="F200" s="132"/>
      <c r="G200" s="132"/>
      <c r="H200" s="132"/>
      <c r="I200" s="132"/>
    </row>
    <row r="201" spans="1:9" s="133" customFormat="1" x14ac:dyDescent="0.25">
      <c r="A201" s="132"/>
      <c r="B201" s="132"/>
      <c r="C201" s="132"/>
      <c r="D201" s="132"/>
      <c r="E201" s="132"/>
      <c r="F201" s="132"/>
      <c r="G201" s="132"/>
      <c r="H201" s="132"/>
      <c r="I201" s="132"/>
    </row>
    <row r="202" spans="1:9" s="133" customFormat="1" x14ac:dyDescent="0.25">
      <c r="A202" s="132"/>
      <c r="B202" s="132"/>
      <c r="C202" s="132"/>
      <c r="D202" s="132"/>
      <c r="E202" s="132"/>
      <c r="F202" s="132"/>
      <c r="G202" s="132"/>
      <c r="H202" s="132"/>
      <c r="I202" s="132"/>
    </row>
    <row r="203" spans="1:9" s="133" customFormat="1" x14ac:dyDescent="0.25">
      <c r="A203" s="132"/>
      <c r="B203" s="132"/>
      <c r="C203" s="132"/>
      <c r="D203" s="132"/>
      <c r="E203" s="132"/>
      <c r="F203" s="132"/>
      <c r="G203" s="132"/>
      <c r="H203" s="132"/>
      <c r="I203" s="132"/>
    </row>
    <row r="204" spans="1:9" s="133" customFormat="1" x14ac:dyDescent="0.25">
      <c r="A204" s="132"/>
      <c r="B204" s="132"/>
      <c r="C204" s="132"/>
      <c r="D204" s="132"/>
      <c r="E204" s="132"/>
      <c r="F204" s="132"/>
      <c r="G204" s="132"/>
      <c r="H204" s="132"/>
      <c r="I204" s="132"/>
    </row>
    <row r="205" spans="1:9" s="133" customFormat="1" x14ac:dyDescent="0.25">
      <c r="A205" s="132"/>
      <c r="B205" s="132"/>
      <c r="C205" s="132"/>
      <c r="D205" s="132"/>
      <c r="E205" s="132"/>
      <c r="F205" s="132"/>
      <c r="G205" s="132"/>
      <c r="H205" s="132"/>
      <c r="I205" s="132"/>
    </row>
    <row r="206" spans="1:9" s="133" customFormat="1" x14ac:dyDescent="0.25">
      <c r="A206" s="132"/>
      <c r="B206" s="132"/>
      <c r="C206" s="132"/>
      <c r="D206" s="132"/>
      <c r="E206" s="132"/>
      <c r="F206" s="132"/>
      <c r="G206" s="132"/>
      <c r="H206" s="132"/>
      <c r="I206" s="132"/>
    </row>
    <row r="207" spans="1:9" s="133" customFormat="1" x14ac:dyDescent="0.25">
      <c r="A207" s="132"/>
      <c r="B207" s="132"/>
      <c r="C207" s="132"/>
      <c r="D207" s="132"/>
      <c r="E207" s="132"/>
      <c r="F207" s="132"/>
      <c r="G207" s="132"/>
      <c r="H207" s="132"/>
      <c r="I207" s="132"/>
    </row>
    <row r="208" spans="1:9" s="133" customFormat="1" x14ac:dyDescent="0.25">
      <c r="A208" s="132"/>
      <c r="B208" s="132"/>
      <c r="C208" s="132"/>
      <c r="D208" s="132"/>
      <c r="E208" s="132"/>
      <c r="F208" s="132"/>
      <c r="G208" s="132"/>
      <c r="H208" s="132"/>
      <c r="I208" s="132"/>
    </row>
    <row r="209" spans="1:9" s="133" customFormat="1" x14ac:dyDescent="0.25">
      <c r="A209" s="132"/>
      <c r="B209" s="132"/>
      <c r="C209" s="132"/>
      <c r="D209" s="132"/>
      <c r="E209" s="132"/>
      <c r="F209" s="132"/>
      <c r="G209" s="132"/>
      <c r="H209" s="132"/>
      <c r="I209" s="132"/>
    </row>
    <row r="210" spans="1:9" s="133" customFormat="1" x14ac:dyDescent="0.25">
      <c r="A210" s="132"/>
      <c r="B210" s="132"/>
      <c r="C210" s="132"/>
      <c r="D210" s="132"/>
      <c r="E210" s="132"/>
      <c r="F210" s="132"/>
      <c r="G210" s="132"/>
      <c r="H210" s="132"/>
      <c r="I210" s="132"/>
    </row>
    <row r="211" spans="1:9" s="133" customFormat="1" x14ac:dyDescent="0.25">
      <c r="A211" s="132"/>
      <c r="B211" s="132"/>
      <c r="C211" s="132"/>
      <c r="D211" s="132"/>
      <c r="E211" s="132"/>
      <c r="F211" s="132"/>
      <c r="G211" s="132"/>
      <c r="H211" s="132"/>
      <c r="I211" s="132"/>
    </row>
    <row r="212" spans="1:9" s="133" customFormat="1" x14ac:dyDescent="0.25">
      <c r="A212" s="132"/>
      <c r="B212" s="132"/>
      <c r="C212" s="132"/>
      <c r="D212" s="132"/>
      <c r="E212" s="132"/>
      <c r="F212" s="132"/>
      <c r="G212" s="132"/>
      <c r="H212" s="132"/>
      <c r="I212" s="132"/>
    </row>
    <row r="213" spans="1:9" s="133" customFormat="1" x14ac:dyDescent="0.25">
      <c r="A213" s="132"/>
      <c r="B213" s="132"/>
      <c r="C213" s="132"/>
      <c r="D213" s="132"/>
      <c r="E213" s="132"/>
      <c r="F213" s="132"/>
      <c r="G213" s="132"/>
      <c r="H213" s="132"/>
      <c r="I213" s="132"/>
    </row>
    <row r="214" spans="1:9" s="133" customFormat="1" x14ac:dyDescent="0.25">
      <c r="A214" s="132"/>
      <c r="B214" s="132"/>
      <c r="C214" s="132"/>
      <c r="D214" s="132"/>
      <c r="E214" s="132"/>
      <c r="F214" s="132"/>
      <c r="G214" s="132"/>
      <c r="H214" s="132"/>
      <c r="I214" s="132"/>
    </row>
    <row r="215" spans="1:9" s="133" customFormat="1" x14ac:dyDescent="0.25">
      <c r="A215" s="132"/>
      <c r="B215" s="132"/>
      <c r="C215" s="132"/>
      <c r="D215" s="132"/>
      <c r="E215" s="132"/>
      <c r="F215" s="132"/>
      <c r="G215" s="132"/>
      <c r="H215" s="132"/>
      <c r="I215" s="132"/>
    </row>
    <row r="216" spans="1:9" s="133" customFormat="1" x14ac:dyDescent="0.25">
      <c r="A216" s="132"/>
      <c r="B216" s="132"/>
      <c r="C216" s="132"/>
      <c r="D216" s="132"/>
      <c r="E216" s="132"/>
      <c r="F216" s="132"/>
      <c r="G216" s="132"/>
      <c r="H216" s="132"/>
      <c r="I216" s="132"/>
    </row>
    <row r="217" spans="1:9" s="133" customFormat="1" x14ac:dyDescent="0.25">
      <c r="A217" s="132"/>
      <c r="B217" s="132"/>
      <c r="C217" s="132"/>
      <c r="D217" s="132"/>
      <c r="E217" s="132"/>
      <c r="F217" s="132"/>
      <c r="G217" s="132"/>
      <c r="H217" s="132"/>
      <c r="I217" s="132"/>
    </row>
    <row r="218" spans="1:9" s="133" customFormat="1" x14ac:dyDescent="0.25">
      <c r="A218" s="132"/>
      <c r="B218" s="132"/>
      <c r="C218" s="132"/>
      <c r="D218" s="132"/>
      <c r="E218" s="132"/>
      <c r="F218" s="132"/>
      <c r="G218" s="132"/>
      <c r="H218" s="132"/>
      <c r="I218" s="132"/>
    </row>
    <row r="219" spans="1:9" s="133" customFormat="1" x14ac:dyDescent="0.25">
      <c r="A219" s="132"/>
      <c r="B219" s="132"/>
      <c r="C219" s="132"/>
      <c r="D219" s="132"/>
      <c r="E219" s="132"/>
      <c r="F219" s="132"/>
      <c r="G219" s="132"/>
      <c r="H219" s="132"/>
      <c r="I219" s="132"/>
    </row>
    <row r="220" spans="1:9" s="133" customFormat="1" x14ac:dyDescent="0.25">
      <c r="A220" s="132"/>
      <c r="B220" s="132"/>
      <c r="C220" s="132"/>
      <c r="D220" s="132"/>
      <c r="E220" s="132"/>
      <c r="F220" s="132"/>
      <c r="G220" s="132"/>
      <c r="H220" s="132"/>
      <c r="I220" s="132"/>
    </row>
    <row r="221" spans="1:9" s="133" customFormat="1" x14ac:dyDescent="0.25">
      <c r="A221" s="132"/>
      <c r="B221" s="132"/>
      <c r="C221" s="132"/>
      <c r="D221" s="132"/>
      <c r="E221" s="132"/>
      <c r="F221" s="132"/>
      <c r="G221" s="132"/>
      <c r="H221" s="132"/>
      <c r="I221" s="132"/>
    </row>
    <row r="222" spans="1:9" s="133" customFormat="1" x14ac:dyDescent="0.25">
      <c r="A222" s="132"/>
      <c r="B222" s="132"/>
      <c r="C222" s="132"/>
      <c r="D222" s="132"/>
      <c r="E222" s="132"/>
      <c r="F222" s="132"/>
      <c r="G222" s="132"/>
      <c r="H222" s="132"/>
      <c r="I222" s="132"/>
    </row>
    <row r="223" spans="1:9" s="133" customFormat="1" x14ac:dyDescent="0.25">
      <c r="A223" s="132"/>
      <c r="B223" s="132"/>
      <c r="C223" s="132"/>
      <c r="D223" s="132"/>
      <c r="E223" s="132"/>
      <c r="F223" s="132"/>
      <c r="G223" s="132"/>
      <c r="H223" s="132"/>
      <c r="I223" s="132"/>
    </row>
    <row r="224" spans="1:9" s="133" customFormat="1" x14ac:dyDescent="0.25">
      <c r="A224" s="132"/>
      <c r="B224" s="132"/>
      <c r="C224" s="132"/>
      <c r="D224" s="132"/>
      <c r="E224" s="132"/>
      <c r="F224" s="132"/>
      <c r="G224" s="132"/>
      <c r="H224" s="132"/>
      <c r="I224" s="132"/>
    </row>
    <row r="225" spans="1:9" s="133" customFormat="1" x14ac:dyDescent="0.25">
      <c r="A225" s="132"/>
      <c r="B225" s="132"/>
      <c r="C225" s="132"/>
      <c r="D225" s="132"/>
      <c r="E225" s="132"/>
      <c r="F225" s="132"/>
      <c r="G225" s="132"/>
      <c r="H225" s="132"/>
      <c r="I225" s="132"/>
    </row>
    <row r="226" spans="1:9" s="133" customFormat="1" x14ac:dyDescent="0.25">
      <c r="A226" s="132"/>
      <c r="B226" s="132"/>
      <c r="C226" s="132"/>
      <c r="D226" s="132"/>
      <c r="E226" s="132"/>
      <c r="F226" s="132"/>
      <c r="G226" s="132"/>
      <c r="H226" s="132"/>
      <c r="I226" s="132"/>
    </row>
    <row r="227" spans="1:9" s="133" customFormat="1" x14ac:dyDescent="0.25">
      <c r="A227" s="132"/>
      <c r="B227" s="132"/>
      <c r="C227" s="132"/>
      <c r="D227" s="132"/>
      <c r="E227" s="132"/>
      <c r="F227" s="132"/>
      <c r="G227" s="132"/>
      <c r="H227" s="132"/>
      <c r="I227" s="132"/>
    </row>
    <row r="228" spans="1:9" s="133" customFormat="1" x14ac:dyDescent="0.25">
      <c r="A228" s="132"/>
      <c r="B228" s="132"/>
      <c r="C228" s="132"/>
      <c r="D228" s="132"/>
      <c r="E228" s="132"/>
      <c r="F228" s="132"/>
      <c r="G228" s="132"/>
      <c r="H228" s="132"/>
      <c r="I228" s="132"/>
    </row>
    <row r="229" spans="1:9" s="133" customFormat="1" x14ac:dyDescent="0.25">
      <c r="A229" s="132"/>
      <c r="B229" s="132"/>
      <c r="C229" s="132"/>
      <c r="D229" s="132"/>
      <c r="E229" s="132"/>
      <c r="F229" s="132"/>
      <c r="G229" s="132"/>
      <c r="H229" s="132"/>
      <c r="I229" s="132"/>
    </row>
    <row r="230" spans="1:9" s="133" customFormat="1" x14ac:dyDescent="0.25">
      <c r="A230" s="132"/>
      <c r="B230" s="132"/>
      <c r="C230" s="132"/>
      <c r="D230" s="132"/>
      <c r="E230" s="132"/>
      <c r="F230" s="132"/>
      <c r="G230" s="132"/>
      <c r="H230" s="132"/>
      <c r="I230" s="132"/>
    </row>
    <row r="231" spans="1:9" s="133" customFormat="1" x14ac:dyDescent="0.25">
      <c r="A231" s="132"/>
      <c r="B231" s="132"/>
      <c r="C231" s="132"/>
      <c r="D231" s="132"/>
      <c r="E231" s="132"/>
      <c r="F231" s="132"/>
      <c r="G231" s="132"/>
      <c r="H231" s="132"/>
      <c r="I231" s="132"/>
    </row>
    <row r="232" spans="1:9" s="133" customFormat="1" x14ac:dyDescent="0.25">
      <c r="A232" s="132"/>
      <c r="B232" s="132"/>
      <c r="C232" s="132"/>
      <c r="D232" s="132"/>
      <c r="E232" s="132"/>
      <c r="F232" s="132"/>
      <c r="G232" s="132"/>
      <c r="H232" s="132"/>
      <c r="I232" s="132"/>
    </row>
    <row r="233" spans="1:9" s="133" customFormat="1" x14ac:dyDescent="0.25">
      <c r="A233" s="132"/>
      <c r="B233" s="132"/>
      <c r="C233" s="132"/>
      <c r="D233" s="132"/>
      <c r="E233" s="132"/>
      <c r="F233" s="132"/>
      <c r="G233" s="132"/>
      <c r="H233" s="132"/>
      <c r="I233" s="132"/>
    </row>
    <row r="234" spans="1:9" s="133" customFormat="1" x14ac:dyDescent="0.25">
      <c r="A234" s="132"/>
      <c r="B234" s="132"/>
      <c r="C234" s="132"/>
      <c r="D234" s="132"/>
      <c r="E234" s="132"/>
      <c r="F234" s="132"/>
      <c r="G234" s="132"/>
      <c r="H234" s="132"/>
      <c r="I234" s="132"/>
    </row>
    <row r="235" spans="1:9" s="133" customFormat="1" x14ac:dyDescent="0.25">
      <c r="A235" s="132"/>
      <c r="B235" s="132"/>
      <c r="C235" s="132"/>
      <c r="D235" s="132"/>
      <c r="E235" s="132"/>
      <c r="F235" s="132"/>
      <c r="G235" s="132"/>
      <c r="H235" s="132"/>
      <c r="I235" s="132"/>
    </row>
    <row r="236" spans="1:9" s="133" customFormat="1" x14ac:dyDescent="0.25">
      <c r="A236" s="132"/>
      <c r="B236" s="132"/>
      <c r="C236" s="132"/>
      <c r="D236" s="132"/>
      <c r="E236" s="132"/>
      <c r="F236" s="132"/>
      <c r="G236" s="132"/>
      <c r="H236" s="132"/>
      <c r="I236" s="132"/>
    </row>
    <row r="237" spans="1:9" s="133" customFormat="1" x14ac:dyDescent="0.25">
      <c r="A237" s="132"/>
      <c r="B237" s="132"/>
      <c r="C237" s="132"/>
      <c r="D237" s="132"/>
      <c r="E237" s="132"/>
      <c r="F237" s="132"/>
      <c r="G237" s="132"/>
      <c r="H237" s="132"/>
      <c r="I237" s="132"/>
    </row>
    <row r="238" spans="1:9" s="133" customFormat="1" x14ac:dyDescent="0.25">
      <c r="A238" s="132"/>
      <c r="B238" s="132"/>
      <c r="C238" s="132"/>
      <c r="D238" s="132"/>
      <c r="E238" s="132"/>
      <c r="F238" s="132"/>
      <c r="G238" s="132"/>
      <c r="H238" s="132"/>
      <c r="I238" s="132"/>
    </row>
    <row r="239" spans="1:9" s="133" customFormat="1" x14ac:dyDescent="0.25">
      <c r="A239" s="132"/>
      <c r="B239" s="132"/>
      <c r="C239" s="132"/>
      <c r="D239" s="132"/>
      <c r="E239" s="132"/>
      <c r="F239" s="132"/>
      <c r="G239" s="132"/>
      <c r="H239" s="132"/>
      <c r="I239" s="132"/>
    </row>
    <row r="240" spans="1:9" s="133" customFormat="1" x14ac:dyDescent="0.25">
      <c r="A240" s="132"/>
      <c r="B240" s="132"/>
      <c r="C240" s="132"/>
      <c r="D240" s="132"/>
      <c r="E240" s="132"/>
      <c r="F240" s="132"/>
      <c r="G240" s="132"/>
      <c r="H240" s="132"/>
      <c r="I240" s="132"/>
    </row>
    <row r="241" spans="1:9" s="133" customFormat="1" x14ac:dyDescent="0.25">
      <c r="A241" s="132"/>
      <c r="B241" s="132"/>
      <c r="C241" s="132"/>
      <c r="D241" s="132"/>
      <c r="E241" s="132"/>
      <c r="F241" s="132"/>
      <c r="G241" s="132"/>
      <c r="H241" s="132"/>
      <c r="I241" s="132"/>
    </row>
    <row r="242" spans="1:9" s="133" customFormat="1" x14ac:dyDescent="0.25">
      <c r="A242" s="132"/>
      <c r="B242" s="132"/>
      <c r="C242" s="132"/>
      <c r="D242" s="132"/>
      <c r="E242" s="132"/>
      <c r="F242" s="132"/>
      <c r="G242" s="132"/>
      <c r="H242" s="132"/>
      <c r="I242" s="132"/>
    </row>
    <row r="243" spans="1:9" s="133" customFormat="1" x14ac:dyDescent="0.25">
      <c r="A243" s="132"/>
      <c r="B243" s="132"/>
      <c r="C243" s="132"/>
      <c r="D243" s="132"/>
      <c r="E243" s="132"/>
      <c r="F243" s="132"/>
      <c r="G243" s="132"/>
      <c r="H243" s="132"/>
      <c r="I243" s="132"/>
    </row>
    <row r="244" spans="1:9" s="133" customFormat="1" x14ac:dyDescent="0.25">
      <c r="A244" s="132"/>
      <c r="B244" s="132"/>
      <c r="C244" s="132"/>
      <c r="D244" s="132"/>
      <c r="E244" s="132"/>
      <c r="F244" s="132"/>
      <c r="G244" s="132"/>
      <c r="H244" s="132"/>
      <c r="I244" s="132"/>
    </row>
    <row r="245" spans="1:9" s="133" customFormat="1" x14ac:dyDescent="0.25">
      <c r="A245" s="132"/>
      <c r="B245" s="132"/>
      <c r="C245" s="132"/>
      <c r="D245" s="132"/>
      <c r="E245" s="132"/>
      <c r="F245" s="132"/>
      <c r="G245" s="132"/>
      <c r="H245" s="132"/>
      <c r="I245" s="132"/>
    </row>
    <row r="246" spans="1:9" s="133" customFormat="1" x14ac:dyDescent="0.25">
      <c r="A246" s="132"/>
      <c r="B246" s="132"/>
      <c r="C246" s="132"/>
      <c r="D246" s="132"/>
      <c r="E246" s="132"/>
      <c r="F246" s="132"/>
      <c r="G246" s="132"/>
      <c r="H246" s="132"/>
      <c r="I246" s="132"/>
    </row>
    <row r="247" spans="1:9" s="133" customFormat="1" x14ac:dyDescent="0.25">
      <c r="A247" s="132"/>
      <c r="B247" s="132"/>
      <c r="C247" s="132"/>
      <c r="D247" s="132"/>
      <c r="E247" s="132"/>
      <c r="F247" s="132"/>
      <c r="G247" s="132"/>
      <c r="H247" s="132"/>
      <c r="I247" s="132"/>
    </row>
    <row r="248" spans="1:9" s="133" customFormat="1" x14ac:dyDescent="0.25">
      <c r="A248" s="132"/>
      <c r="B248" s="132"/>
      <c r="C248" s="132"/>
      <c r="D248" s="132"/>
      <c r="E248" s="132"/>
      <c r="F248" s="132"/>
      <c r="G248" s="132"/>
      <c r="H248" s="132"/>
      <c r="I248" s="132"/>
    </row>
    <row r="249" spans="1:9" s="133" customFormat="1" x14ac:dyDescent="0.25">
      <c r="A249" s="132"/>
      <c r="B249" s="132"/>
      <c r="C249" s="132"/>
      <c r="D249" s="132"/>
      <c r="E249" s="132"/>
      <c r="F249" s="132"/>
      <c r="G249" s="132"/>
      <c r="H249" s="132"/>
      <c r="I249" s="132"/>
    </row>
    <row r="250" spans="1:9" s="133" customFormat="1" x14ac:dyDescent="0.25">
      <c r="A250" s="132"/>
      <c r="B250" s="132"/>
      <c r="C250" s="132"/>
      <c r="D250" s="132"/>
      <c r="E250" s="132"/>
      <c r="F250" s="132"/>
      <c r="G250" s="132"/>
      <c r="H250" s="132"/>
      <c r="I250" s="132"/>
    </row>
    <row r="251" spans="1:9" s="133" customFormat="1" x14ac:dyDescent="0.25">
      <c r="A251" s="132"/>
      <c r="B251" s="132"/>
      <c r="C251" s="132"/>
      <c r="D251" s="132"/>
      <c r="E251" s="132"/>
      <c r="F251" s="132"/>
      <c r="G251" s="132"/>
      <c r="H251" s="132"/>
      <c r="I251" s="132"/>
    </row>
    <row r="252" spans="1:9" s="133" customFormat="1" x14ac:dyDescent="0.25">
      <c r="A252" s="132"/>
      <c r="B252" s="132"/>
      <c r="C252" s="132"/>
      <c r="D252" s="132"/>
      <c r="E252" s="132"/>
      <c r="F252" s="132"/>
      <c r="G252" s="132"/>
      <c r="H252" s="132"/>
      <c r="I252" s="132"/>
    </row>
    <row r="253" spans="1:9" s="133" customFormat="1" x14ac:dyDescent="0.25">
      <c r="A253" s="132"/>
      <c r="B253" s="132"/>
      <c r="C253" s="132"/>
      <c r="D253" s="132"/>
      <c r="E253" s="132"/>
      <c r="F253" s="132"/>
      <c r="G253" s="132"/>
      <c r="H253" s="132"/>
      <c r="I253" s="132"/>
    </row>
    <row r="254" spans="1:9" s="133" customFormat="1" x14ac:dyDescent="0.25">
      <c r="A254" s="132"/>
      <c r="B254" s="132"/>
      <c r="C254" s="132"/>
      <c r="D254" s="132"/>
      <c r="E254" s="132"/>
      <c r="F254" s="132"/>
      <c r="G254" s="132"/>
      <c r="H254" s="132"/>
      <c r="I254" s="132"/>
    </row>
    <row r="255" spans="1:9" s="133" customFormat="1" x14ac:dyDescent="0.25">
      <c r="A255" s="132"/>
      <c r="B255" s="132"/>
      <c r="C255" s="132"/>
      <c r="D255" s="132"/>
      <c r="E255" s="132"/>
      <c r="F255" s="132"/>
      <c r="G255" s="132"/>
      <c r="H255" s="132"/>
      <c r="I255" s="132"/>
    </row>
    <row r="256" spans="1:9" s="133" customFormat="1" x14ac:dyDescent="0.25">
      <c r="A256" s="132"/>
      <c r="B256" s="132"/>
      <c r="C256" s="132"/>
      <c r="D256" s="132"/>
      <c r="E256" s="132"/>
      <c r="F256" s="132"/>
      <c r="G256" s="132"/>
      <c r="H256" s="132"/>
      <c r="I256" s="132"/>
    </row>
    <row r="257" spans="1:9" s="133" customFormat="1" x14ac:dyDescent="0.25">
      <c r="A257" s="132"/>
      <c r="B257" s="132"/>
      <c r="C257" s="132"/>
      <c r="D257" s="132"/>
      <c r="E257" s="132"/>
      <c r="F257" s="132"/>
      <c r="G257" s="132"/>
      <c r="H257" s="132"/>
      <c r="I257" s="132"/>
    </row>
    <row r="258" spans="1:9" s="133" customFormat="1" x14ac:dyDescent="0.25">
      <c r="A258" s="132"/>
      <c r="B258" s="132"/>
      <c r="C258" s="132"/>
      <c r="D258" s="132"/>
      <c r="E258" s="132"/>
      <c r="F258" s="132"/>
      <c r="G258" s="132"/>
      <c r="H258" s="132"/>
      <c r="I258" s="132"/>
    </row>
    <row r="259" spans="1:9" s="133" customFormat="1" x14ac:dyDescent="0.25">
      <c r="A259" s="132"/>
      <c r="B259" s="132"/>
      <c r="C259" s="132"/>
      <c r="D259" s="132"/>
      <c r="E259" s="132"/>
      <c r="F259" s="132"/>
      <c r="G259" s="132"/>
      <c r="H259" s="132"/>
      <c r="I259" s="132"/>
    </row>
    <row r="260" spans="1:9" s="133" customFormat="1" x14ac:dyDescent="0.25">
      <c r="A260" s="132"/>
      <c r="B260" s="132"/>
      <c r="C260" s="132"/>
      <c r="D260" s="132"/>
      <c r="E260" s="132"/>
      <c r="F260" s="132"/>
      <c r="G260" s="132"/>
      <c r="H260" s="132"/>
      <c r="I260" s="132"/>
    </row>
    <row r="261" spans="1:9" s="133" customFormat="1" x14ac:dyDescent="0.25">
      <c r="A261" s="132"/>
      <c r="B261" s="132"/>
      <c r="C261" s="132"/>
      <c r="D261" s="132"/>
      <c r="E261" s="132"/>
      <c r="F261" s="132"/>
      <c r="G261" s="132"/>
      <c r="H261" s="132"/>
      <c r="I261" s="132"/>
    </row>
    <row r="262" spans="1:9" s="133" customFormat="1" x14ac:dyDescent="0.25">
      <c r="A262" s="132"/>
      <c r="B262" s="132"/>
      <c r="C262" s="132"/>
      <c r="D262" s="132"/>
      <c r="E262" s="132"/>
      <c r="F262" s="132"/>
      <c r="G262" s="132"/>
      <c r="H262" s="132"/>
      <c r="I262" s="132"/>
    </row>
    <row r="263" spans="1:9" s="133" customFormat="1" x14ac:dyDescent="0.25">
      <c r="A263" s="132"/>
      <c r="B263" s="132"/>
      <c r="C263" s="132"/>
      <c r="D263" s="132"/>
      <c r="E263" s="132"/>
      <c r="F263" s="132"/>
      <c r="G263" s="132"/>
      <c r="H263" s="132"/>
      <c r="I263" s="132"/>
    </row>
    <row r="264" spans="1:9" s="133" customFormat="1" x14ac:dyDescent="0.25">
      <c r="A264" s="132"/>
      <c r="B264" s="132"/>
      <c r="C264" s="132"/>
      <c r="D264" s="132"/>
      <c r="E264" s="132"/>
      <c r="F264" s="132"/>
      <c r="G264" s="132"/>
      <c r="H264" s="132"/>
      <c r="I264" s="132"/>
    </row>
    <row r="265" spans="1:9" s="133" customFormat="1" x14ac:dyDescent="0.25">
      <c r="A265" s="132"/>
      <c r="B265" s="132"/>
      <c r="C265" s="132"/>
      <c r="D265" s="132"/>
      <c r="E265" s="132"/>
      <c r="F265" s="132"/>
      <c r="G265" s="132"/>
      <c r="H265" s="132"/>
      <c r="I265" s="132"/>
    </row>
    <row r="266" spans="1:9" s="133" customFormat="1" x14ac:dyDescent="0.25">
      <c r="A266" s="132"/>
      <c r="B266" s="132"/>
      <c r="C266" s="132"/>
      <c r="D266" s="132"/>
      <c r="E266" s="132"/>
      <c r="F266" s="132"/>
      <c r="G266" s="132"/>
      <c r="H266" s="132"/>
      <c r="I266" s="132"/>
    </row>
    <row r="267" spans="1:9" s="133" customFormat="1" x14ac:dyDescent="0.25">
      <c r="A267" s="132"/>
      <c r="B267" s="132"/>
      <c r="C267" s="132"/>
      <c r="D267" s="132"/>
      <c r="E267" s="132"/>
      <c r="F267" s="132"/>
      <c r="G267" s="132"/>
      <c r="H267" s="132"/>
      <c r="I267" s="132"/>
    </row>
    <row r="268" spans="1:9" s="133" customFormat="1" x14ac:dyDescent="0.25">
      <c r="A268" s="132"/>
      <c r="B268" s="132"/>
      <c r="C268" s="132"/>
      <c r="D268" s="132"/>
      <c r="E268" s="132"/>
      <c r="F268" s="132"/>
      <c r="G268" s="132"/>
      <c r="H268" s="132"/>
      <c r="I268" s="132"/>
    </row>
    <row r="269" spans="1:9" s="133" customFormat="1" x14ac:dyDescent="0.25">
      <c r="A269" s="132"/>
      <c r="B269" s="132"/>
      <c r="C269" s="132"/>
      <c r="D269" s="132"/>
      <c r="E269" s="132"/>
      <c r="F269" s="132"/>
      <c r="G269" s="132"/>
      <c r="H269" s="132"/>
      <c r="I269" s="132"/>
    </row>
    <row r="270" spans="1:9" s="133" customFormat="1" x14ac:dyDescent="0.25">
      <c r="A270" s="132"/>
      <c r="B270" s="132"/>
      <c r="C270" s="132"/>
      <c r="D270" s="132"/>
      <c r="E270" s="132"/>
      <c r="F270" s="132"/>
      <c r="G270" s="132"/>
      <c r="H270" s="132"/>
      <c r="I270" s="132"/>
    </row>
    <row r="271" spans="1:9" s="133" customFormat="1" x14ac:dyDescent="0.25">
      <c r="A271" s="132"/>
      <c r="B271" s="132"/>
      <c r="C271" s="132"/>
      <c r="D271" s="132"/>
      <c r="E271" s="132"/>
      <c r="F271" s="132"/>
      <c r="G271" s="132"/>
      <c r="H271" s="132"/>
      <c r="I271" s="132"/>
    </row>
    <row r="272" spans="1:9" s="133" customFormat="1" x14ac:dyDescent="0.25">
      <c r="A272" s="132"/>
      <c r="B272" s="132"/>
      <c r="C272" s="132"/>
      <c r="D272" s="132"/>
      <c r="E272" s="132"/>
      <c r="F272" s="132"/>
      <c r="G272" s="132"/>
      <c r="H272" s="132"/>
      <c r="I272" s="132"/>
    </row>
    <row r="273" spans="1:9" s="133" customFormat="1" x14ac:dyDescent="0.25">
      <c r="A273" s="132"/>
      <c r="B273" s="132"/>
      <c r="C273" s="132"/>
      <c r="D273" s="132"/>
      <c r="E273" s="132"/>
      <c r="F273" s="132"/>
      <c r="G273" s="132"/>
      <c r="H273" s="132"/>
      <c r="I273" s="132"/>
    </row>
    <row r="274" spans="1:9" s="133" customFormat="1" x14ac:dyDescent="0.25">
      <c r="A274" s="132"/>
      <c r="B274" s="132"/>
      <c r="C274" s="132"/>
      <c r="D274" s="132"/>
      <c r="E274" s="132"/>
      <c r="F274" s="132"/>
      <c r="G274" s="132"/>
      <c r="H274" s="134"/>
      <c r="I274" s="134"/>
    </row>
    <row r="275" spans="1:9" s="133" customFormat="1" x14ac:dyDescent="0.25">
      <c r="A275" s="132"/>
      <c r="B275" s="132"/>
      <c r="C275" s="132"/>
      <c r="D275" s="132"/>
      <c r="E275" s="132"/>
      <c r="F275" s="132"/>
      <c r="G275" s="132"/>
      <c r="H275" s="134"/>
      <c r="I275" s="134"/>
    </row>
    <row r="276" spans="1:9" s="133" customFormat="1" x14ac:dyDescent="0.25">
      <c r="A276" s="132"/>
      <c r="B276" s="132"/>
      <c r="C276" s="132"/>
      <c r="D276" s="132"/>
      <c r="E276" s="132"/>
      <c r="F276" s="132"/>
      <c r="G276" s="132"/>
      <c r="H276" s="134"/>
      <c r="I276" s="134"/>
    </row>
    <row r="277" spans="1:9" s="133" customFormat="1" x14ac:dyDescent="0.25">
      <c r="A277" s="132"/>
      <c r="B277" s="132"/>
      <c r="C277" s="132"/>
      <c r="D277" s="132"/>
      <c r="E277" s="132"/>
      <c r="F277" s="132"/>
      <c r="G277" s="132"/>
      <c r="H277" s="134"/>
      <c r="I277" s="134"/>
    </row>
    <row r="278" spans="1:9" s="133" customFormat="1" x14ac:dyDescent="0.25">
      <c r="A278" s="132"/>
      <c r="B278" s="132"/>
      <c r="C278" s="132"/>
      <c r="D278" s="132"/>
      <c r="E278" s="132"/>
      <c r="F278" s="132"/>
      <c r="G278" s="132"/>
      <c r="H278" s="134"/>
      <c r="I278" s="134"/>
    </row>
    <row r="279" spans="1:9" s="133" customFormat="1" x14ac:dyDescent="0.25">
      <c r="A279" s="132"/>
      <c r="B279" s="132"/>
      <c r="C279" s="132"/>
      <c r="D279" s="132"/>
      <c r="E279" s="132"/>
      <c r="F279" s="132"/>
      <c r="G279" s="132"/>
      <c r="H279" s="134"/>
      <c r="I279" s="134"/>
    </row>
  </sheetData>
  <mergeCells count="145"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87:E87"/>
    <mergeCell ref="B88:E88"/>
    <mergeCell ref="B89:E89"/>
    <mergeCell ref="A90:E90"/>
    <mergeCell ref="B94:E94"/>
    <mergeCell ref="B95:E95"/>
    <mergeCell ref="A80:F80"/>
    <mergeCell ref="B83:E83"/>
    <mergeCell ref="B84:E84"/>
    <mergeCell ref="B85:E85"/>
    <mergeCell ref="B86:E86"/>
    <mergeCell ref="A82:G82"/>
    <mergeCell ref="A92:G92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121:F121"/>
    <mergeCell ref="B126:E126"/>
    <mergeCell ref="B127:E127"/>
    <mergeCell ref="B128:E128"/>
    <mergeCell ref="B133:E133"/>
    <mergeCell ref="B111:F111"/>
    <mergeCell ref="B112:F112"/>
    <mergeCell ref="A113:F113"/>
    <mergeCell ref="B116:F116"/>
    <mergeCell ref="B117:F117"/>
    <mergeCell ref="B119:F119"/>
    <mergeCell ref="A115:G115"/>
    <mergeCell ref="A124:G124"/>
    <mergeCell ref="B118:F118"/>
    <mergeCell ref="A129:A133"/>
    <mergeCell ref="B129:E129"/>
    <mergeCell ref="B130:E130"/>
    <mergeCell ref="B132:E132"/>
    <mergeCell ref="B145:F145"/>
    <mergeCell ref="B146:F146"/>
    <mergeCell ref="B147:F147"/>
    <mergeCell ref="B148:F148"/>
    <mergeCell ref="B149:F149"/>
    <mergeCell ref="A150:F150"/>
    <mergeCell ref="B137:E137"/>
    <mergeCell ref="B138:E138"/>
    <mergeCell ref="B139:E139"/>
    <mergeCell ref="B140:E140"/>
    <mergeCell ref="A142:G142"/>
    <mergeCell ref="B144:F144"/>
    <mergeCell ref="A134:A138"/>
    <mergeCell ref="B135:E135"/>
    <mergeCell ref="B134:E134"/>
    <mergeCell ref="B162:G162"/>
    <mergeCell ref="B163:F163"/>
    <mergeCell ref="B164:F164"/>
    <mergeCell ref="B165:F165"/>
    <mergeCell ref="B166:F166"/>
    <mergeCell ref="A169:G169"/>
    <mergeCell ref="B151:F151"/>
    <mergeCell ref="B152:F152"/>
    <mergeCell ref="A154:I154"/>
    <mergeCell ref="A156:B156"/>
    <mergeCell ref="A158:F158"/>
    <mergeCell ref="A160:G16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fitToHeight="2" orientation="portrait" r:id="rId1"/>
  <rowBreaks count="2" manualBreakCount="2">
    <brk id="73" max="6" man="1"/>
    <brk id="123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E9"/>
  <sheetViews>
    <sheetView showGridLines="0" view="pageBreakPreview" zoomScaleNormal="100" zoomScaleSheetLayoutView="100" workbookViewId="0">
      <selection activeCell="E10" sqref="E10"/>
    </sheetView>
  </sheetViews>
  <sheetFormatPr defaultRowHeight="16.5" x14ac:dyDescent="0.3"/>
  <cols>
    <col min="1" max="1" width="44.85546875" style="245" customWidth="1"/>
    <col min="2" max="2" width="13.85546875" style="245" bestFit="1" customWidth="1"/>
    <col min="3" max="3" width="13.85546875" style="245" customWidth="1"/>
    <col min="4" max="4" width="14.85546875" style="245" bestFit="1" customWidth="1"/>
    <col min="5" max="5" width="15.140625" style="245" bestFit="1" customWidth="1"/>
    <col min="6" max="257" width="9.140625" style="244"/>
    <col min="258" max="258" width="44.85546875" style="244" customWidth="1"/>
    <col min="259" max="259" width="13.85546875" style="244" bestFit="1" customWidth="1"/>
    <col min="260" max="260" width="14.85546875" style="244" bestFit="1" customWidth="1"/>
    <col min="261" max="261" width="15.140625" style="244" bestFit="1" customWidth="1"/>
    <col min="262" max="513" width="9.140625" style="244"/>
    <col min="514" max="514" width="44.85546875" style="244" customWidth="1"/>
    <col min="515" max="515" width="13.85546875" style="244" bestFit="1" customWidth="1"/>
    <col min="516" max="516" width="14.85546875" style="244" bestFit="1" customWidth="1"/>
    <col min="517" max="517" width="15.140625" style="244" bestFit="1" customWidth="1"/>
    <col min="518" max="769" width="9.140625" style="244"/>
    <col min="770" max="770" width="44.85546875" style="244" customWidth="1"/>
    <col min="771" max="771" width="13.85546875" style="244" bestFit="1" customWidth="1"/>
    <col min="772" max="772" width="14.85546875" style="244" bestFit="1" customWidth="1"/>
    <col min="773" max="773" width="15.140625" style="244" bestFit="1" customWidth="1"/>
    <col min="774" max="1025" width="9.140625" style="244"/>
    <col min="1026" max="1026" width="44.85546875" style="244" customWidth="1"/>
    <col min="1027" max="1027" width="13.85546875" style="244" bestFit="1" customWidth="1"/>
    <col min="1028" max="1028" width="14.85546875" style="244" bestFit="1" customWidth="1"/>
    <col min="1029" max="1029" width="15.140625" style="244" bestFit="1" customWidth="1"/>
    <col min="1030" max="1281" width="9.140625" style="244"/>
    <col min="1282" max="1282" width="44.85546875" style="244" customWidth="1"/>
    <col min="1283" max="1283" width="13.85546875" style="244" bestFit="1" customWidth="1"/>
    <col min="1284" max="1284" width="14.85546875" style="244" bestFit="1" customWidth="1"/>
    <col min="1285" max="1285" width="15.140625" style="244" bestFit="1" customWidth="1"/>
    <col min="1286" max="1537" width="9.140625" style="244"/>
    <col min="1538" max="1538" width="44.85546875" style="244" customWidth="1"/>
    <col min="1539" max="1539" width="13.85546875" style="244" bestFit="1" customWidth="1"/>
    <col min="1540" max="1540" width="14.85546875" style="244" bestFit="1" customWidth="1"/>
    <col min="1541" max="1541" width="15.140625" style="244" bestFit="1" customWidth="1"/>
    <col min="1542" max="1793" width="9.140625" style="244"/>
    <col min="1794" max="1794" width="44.85546875" style="244" customWidth="1"/>
    <col min="1795" max="1795" width="13.85546875" style="244" bestFit="1" customWidth="1"/>
    <col min="1796" max="1796" width="14.85546875" style="244" bestFit="1" customWidth="1"/>
    <col min="1797" max="1797" width="15.140625" style="244" bestFit="1" customWidth="1"/>
    <col min="1798" max="2049" width="9.140625" style="244"/>
    <col min="2050" max="2050" width="44.85546875" style="244" customWidth="1"/>
    <col min="2051" max="2051" width="13.85546875" style="244" bestFit="1" customWidth="1"/>
    <col min="2052" max="2052" width="14.85546875" style="244" bestFit="1" customWidth="1"/>
    <col min="2053" max="2053" width="15.140625" style="244" bestFit="1" customWidth="1"/>
    <col min="2054" max="2305" width="9.140625" style="244"/>
    <col min="2306" max="2306" width="44.85546875" style="244" customWidth="1"/>
    <col min="2307" max="2307" width="13.85546875" style="244" bestFit="1" customWidth="1"/>
    <col min="2308" max="2308" width="14.85546875" style="244" bestFit="1" customWidth="1"/>
    <col min="2309" max="2309" width="15.140625" style="244" bestFit="1" customWidth="1"/>
    <col min="2310" max="2561" width="9.140625" style="244"/>
    <col min="2562" max="2562" width="44.85546875" style="244" customWidth="1"/>
    <col min="2563" max="2563" width="13.85546875" style="244" bestFit="1" customWidth="1"/>
    <col min="2564" max="2564" width="14.85546875" style="244" bestFit="1" customWidth="1"/>
    <col min="2565" max="2565" width="15.140625" style="244" bestFit="1" customWidth="1"/>
    <col min="2566" max="2817" width="9.140625" style="244"/>
    <col min="2818" max="2818" width="44.85546875" style="244" customWidth="1"/>
    <col min="2819" max="2819" width="13.85546875" style="244" bestFit="1" customWidth="1"/>
    <col min="2820" max="2820" width="14.85546875" style="244" bestFit="1" customWidth="1"/>
    <col min="2821" max="2821" width="15.140625" style="244" bestFit="1" customWidth="1"/>
    <col min="2822" max="3073" width="9.140625" style="244"/>
    <col min="3074" max="3074" width="44.85546875" style="244" customWidth="1"/>
    <col min="3075" max="3075" width="13.85546875" style="244" bestFit="1" customWidth="1"/>
    <col min="3076" max="3076" width="14.85546875" style="244" bestFit="1" customWidth="1"/>
    <col min="3077" max="3077" width="15.140625" style="244" bestFit="1" customWidth="1"/>
    <col min="3078" max="3329" width="9.140625" style="244"/>
    <col min="3330" max="3330" width="44.85546875" style="244" customWidth="1"/>
    <col min="3331" max="3331" width="13.85546875" style="244" bestFit="1" customWidth="1"/>
    <col min="3332" max="3332" width="14.85546875" style="244" bestFit="1" customWidth="1"/>
    <col min="3333" max="3333" width="15.140625" style="244" bestFit="1" customWidth="1"/>
    <col min="3334" max="3585" width="9.140625" style="244"/>
    <col min="3586" max="3586" width="44.85546875" style="244" customWidth="1"/>
    <col min="3587" max="3587" width="13.85546875" style="244" bestFit="1" customWidth="1"/>
    <col min="3588" max="3588" width="14.85546875" style="244" bestFit="1" customWidth="1"/>
    <col min="3589" max="3589" width="15.140625" style="244" bestFit="1" customWidth="1"/>
    <col min="3590" max="3841" width="9.140625" style="244"/>
    <col min="3842" max="3842" width="44.85546875" style="244" customWidth="1"/>
    <col min="3843" max="3843" width="13.85546875" style="244" bestFit="1" customWidth="1"/>
    <col min="3844" max="3844" width="14.85546875" style="244" bestFit="1" customWidth="1"/>
    <col min="3845" max="3845" width="15.140625" style="244" bestFit="1" customWidth="1"/>
    <col min="3846" max="4097" width="9.140625" style="244"/>
    <col min="4098" max="4098" width="44.85546875" style="244" customWidth="1"/>
    <col min="4099" max="4099" width="13.85546875" style="244" bestFit="1" customWidth="1"/>
    <col min="4100" max="4100" width="14.85546875" style="244" bestFit="1" customWidth="1"/>
    <col min="4101" max="4101" width="15.140625" style="244" bestFit="1" customWidth="1"/>
    <col min="4102" max="4353" width="9.140625" style="244"/>
    <col min="4354" max="4354" width="44.85546875" style="244" customWidth="1"/>
    <col min="4355" max="4355" width="13.85546875" style="244" bestFit="1" customWidth="1"/>
    <col min="4356" max="4356" width="14.85546875" style="244" bestFit="1" customWidth="1"/>
    <col min="4357" max="4357" width="15.140625" style="244" bestFit="1" customWidth="1"/>
    <col min="4358" max="4609" width="9.140625" style="244"/>
    <col min="4610" max="4610" width="44.85546875" style="244" customWidth="1"/>
    <col min="4611" max="4611" width="13.85546875" style="244" bestFit="1" customWidth="1"/>
    <col min="4612" max="4612" width="14.85546875" style="244" bestFit="1" customWidth="1"/>
    <col min="4613" max="4613" width="15.140625" style="244" bestFit="1" customWidth="1"/>
    <col min="4614" max="4865" width="9.140625" style="244"/>
    <col min="4866" max="4866" width="44.85546875" style="244" customWidth="1"/>
    <col min="4867" max="4867" width="13.85546875" style="244" bestFit="1" customWidth="1"/>
    <col min="4868" max="4868" width="14.85546875" style="244" bestFit="1" customWidth="1"/>
    <col min="4869" max="4869" width="15.140625" style="244" bestFit="1" customWidth="1"/>
    <col min="4870" max="5121" width="9.140625" style="244"/>
    <col min="5122" max="5122" width="44.85546875" style="244" customWidth="1"/>
    <col min="5123" max="5123" width="13.85546875" style="244" bestFit="1" customWidth="1"/>
    <col min="5124" max="5124" width="14.85546875" style="244" bestFit="1" customWidth="1"/>
    <col min="5125" max="5125" width="15.140625" style="244" bestFit="1" customWidth="1"/>
    <col min="5126" max="5377" width="9.140625" style="244"/>
    <col min="5378" max="5378" width="44.85546875" style="244" customWidth="1"/>
    <col min="5379" max="5379" width="13.85546875" style="244" bestFit="1" customWidth="1"/>
    <col min="5380" max="5380" width="14.85546875" style="244" bestFit="1" customWidth="1"/>
    <col min="5381" max="5381" width="15.140625" style="244" bestFit="1" customWidth="1"/>
    <col min="5382" max="5633" width="9.140625" style="244"/>
    <col min="5634" max="5634" width="44.85546875" style="244" customWidth="1"/>
    <col min="5635" max="5635" width="13.85546875" style="244" bestFit="1" customWidth="1"/>
    <col min="5636" max="5636" width="14.85546875" style="244" bestFit="1" customWidth="1"/>
    <col min="5637" max="5637" width="15.140625" style="244" bestFit="1" customWidth="1"/>
    <col min="5638" max="5889" width="9.140625" style="244"/>
    <col min="5890" max="5890" width="44.85546875" style="244" customWidth="1"/>
    <col min="5891" max="5891" width="13.85546875" style="244" bestFit="1" customWidth="1"/>
    <col min="5892" max="5892" width="14.85546875" style="244" bestFit="1" customWidth="1"/>
    <col min="5893" max="5893" width="15.140625" style="244" bestFit="1" customWidth="1"/>
    <col min="5894" max="6145" width="9.140625" style="244"/>
    <col min="6146" max="6146" width="44.85546875" style="244" customWidth="1"/>
    <col min="6147" max="6147" width="13.85546875" style="244" bestFit="1" customWidth="1"/>
    <col min="6148" max="6148" width="14.85546875" style="244" bestFit="1" customWidth="1"/>
    <col min="6149" max="6149" width="15.140625" style="244" bestFit="1" customWidth="1"/>
    <col min="6150" max="6401" width="9.140625" style="244"/>
    <col min="6402" max="6402" width="44.85546875" style="244" customWidth="1"/>
    <col min="6403" max="6403" width="13.85546875" style="244" bestFit="1" customWidth="1"/>
    <col min="6404" max="6404" width="14.85546875" style="244" bestFit="1" customWidth="1"/>
    <col min="6405" max="6405" width="15.140625" style="244" bestFit="1" customWidth="1"/>
    <col min="6406" max="6657" width="9.140625" style="244"/>
    <col min="6658" max="6658" width="44.85546875" style="244" customWidth="1"/>
    <col min="6659" max="6659" width="13.85546875" style="244" bestFit="1" customWidth="1"/>
    <col min="6660" max="6660" width="14.85546875" style="244" bestFit="1" customWidth="1"/>
    <col min="6661" max="6661" width="15.140625" style="244" bestFit="1" customWidth="1"/>
    <col min="6662" max="6913" width="9.140625" style="244"/>
    <col min="6914" max="6914" width="44.85546875" style="244" customWidth="1"/>
    <col min="6915" max="6915" width="13.85546875" style="244" bestFit="1" customWidth="1"/>
    <col min="6916" max="6916" width="14.85546875" style="244" bestFit="1" customWidth="1"/>
    <col min="6917" max="6917" width="15.140625" style="244" bestFit="1" customWidth="1"/>
    <col min="6918" max="7169" width="9.140625" style="244"/>
    <col min="7170" max="7170" width="44.85546875" style="244" customWidth="1"/>
    <col min="7171" max="7171" width="13.85546875" style="244" bestFit="1" customWidth="1"/>
    <col min="7172" max="7172" width="14.85546875" style="244" bestFit="1" customWidth="1"/>
    <col min="7173" max="7173" width="15.140625" style="244" bestFit="1" customWidth="1"/>
    <col min="7174" max="7425" width="9.140625" style="244"/>
    <col min="7426" max="7426" width="44.85546875" style="244" customWidth="1"/>
    <col min="7427" max="7427" width="13.85546875" style="244" bestFit="1" customWidth="1"/>
    <col min="7428" max="7428" width="14.85546875" style="244" bestFit="1" customWidth="1"/>
    <col min="7429" max="7429" width="15.140625" style="244" bestFit="1" customWidth="1"/>
    <col min="7430" max="7681" width="9.140625" style="244"/>
    <col min="7682" max="7682" width="44.85546875" style="244" customWidth="1"/>
    <col min="7683" max="7683" width="13.85546875" style="244" bestFit="1" customWidth="1"/>
    <col min="7684" max="7684" width="14.85546875" style="244" bestFit="1" customWidth="1"/>
    <col min="7685" max="7685" width="15.140625" style="244" bestFit="1" customWidth="1"/>
    <col min="7686" max="7937" width="9.140625" style="244"/>
    <col min="7938" max="7938" width="44.85546875" style="244" customWidth="1"/>
    <col min="7939" max="7939" width="13.85546875" style="244" bestFit="1" customWidth="1"/>
    <col min="7940" max="7940" width="14.85546875" style="244" bestFit="1" customWidth="1"/>
    <col min="7941" max="7941" width="15.140625" style="244" bestFit="1" customWidth="1"/>
    <col min="7942" max="8193" width="9.140625" style="244"/>
    <col min="8194" max="8194" width="44.85546875" style="244" customWidth="1"/>
    <col min="8195" max="8195" width="13.85546875" style="244" bestFit="1" customWidth="1"/>
    <col min="8196" max="8196" width="14.85546875" style="244" bestFit="1" customWidth="1"/>
    <col min="8197" max="8197" width="15.140625" style="244" bestFit="1" customWidth="1"/>
    <col min="8198" max="8449" width="9.140625" style="244"/>
    <col min="8450" max="8450" width="44.85546875" style="244" customWidth="1"/>
    <col min="8451" max="8451" width="13.85546875" style="244" bestFit="1" customWidth="1"/>
    <col min="8452" max="8452" width="14.85546875" style="244" bestFit="1" customWidth="1"/>
    <col min="8453" max="8453" width="15.140625" style="244" bestFit="1" customWidth="1"/>
    <col min="8454" max="8705" width="9.140625" style="244"/>
    <col min="8706" max="8706" width="44.85546875" style="244" customWidth="1"/>
    <col min="8707" max="8707" width="13.85546875" style="244" bestFit="1" customWidth="1"/>
    <col min="8708" max="8708" width="14.85546875" style="244" bestFit="1" customWidth="1"/>
    <col min="8709" max="8709" width="15.140625" style="244" bestFit="1" customWidth="1"/>
    <col min="8710" max="8961" width="9.140625" style="244"/>
    <col min="8962" max="8962" width="44.85546875" style="244" customWidth="1"/>
    <col min="8963" max="8963" width="13.85546875" style="244" bestFit="1" customWidth="1"/>
    <col min="8964" max="8964" width="14.85546875" style="244" bestFit="1" customWidth="1"/>
    <col min="8965" max="8965" width="15.140625" style="244" bestFit="1" customWidth="1"/>
    <col min="8966" max="9217" width="9.140625" style="244"/>
    <col min="9218" max="9218" width="44.85546875" style="244" customWidth="1"/>
    <col min="9219" max="9219" width="13.85546875" style="244" bestFit="1" customWidth="1"/>
    <col min="9220" max="9220" width="14.85546875" style="244" bestFit="1" customWidth="1"/>
    <col min="9221" max="9221" width="15.140625" style="244" bestFit="1" customWidth="1"/>
    <col min="9222" max="9473" width="9.140625" style="244"/>
    <col min="9474" max="9474" width="44.85546875" style="244" customWidth="1"/>
    <col min="9475" max="9475" width="13.85546875" style="244" bestFit="1" customWidth="1"/>
    <col min="9476" max="9476" width="14.85546875" style="244" bestFit="1" customWidth="1"/>
    <col min="9477" max="9477" width="15.140625" style="244" bestFit="1" customWidth="1"/>
    <col min="9478" max="9729" width="9.140625" style="244"/>
    <col min="9730" max="9730" width="44.85546875" style="244" customWidth="1"/>
    <col min="9731" max="9731" width="13.85546875" style="244" bestFit="1" customWidth="1"/>
    <col min="9732" max="9732" width="14.85546875" style="244" bestFit="1" customWidth="1"/>
    <col min="9733" max="9733" width="15.140625" style="244" bestFit="1" customWidth="1"/>
    <col min="9734" max="9985" width="9.140625" style="244"/>
    <col min="9986" max="9986" width="44.85546875" style="244" customWidth="1"/>
    <col min="9987" max="9987" width="13.85546875" style="244" bestFit="1" customWidth="1"/>
    <col min="9988" max="9988" width="14.85546875" style="244" bestFit="1" customWidth="1"/>
    <col min="9989" max="9989" width="15.140625" style="244" bestFit="1" customWidth="1"/>
    <col min="9990" max="10241" width="9.140625" style="244"/>
    <col min="10242" max="10242" width="44.85546875" style="244" customWidth="1"/>
    <col min="10243" max="10243" width="13.85546875" style="244" bestFit="1" customWidth="1"/>
    <col min="10244" max="10244" width="14.85546875" style="244" bestFit="1" customWidth="1"/>
    <col min="10245" max="10245" width="15.140625" style="244" bestFit="1" customWidth="1"/>
    <col min="10246" max="10497" width="9.140625" style="244"/>
    <col min="10498" max="10498" width="44.85546875" style="244" customWidth="1"/>
    <col min="10499" max="10499" width="13.85546875" style="244" bestFit="1" customWidth="1"/>
    <col min="10500" max="10500" width="14.85546875" style="244" bestFit="1" customWidth="1"/>
    <col min="10501" max="10501" width="15.140625" style="244" bestFit="1" customWidth="1"/>
    <col min="10502" max="10753" width="9.140625" style="244"/>
    <col min="10754" max="10754" width="44.85546875" style="244" customWidth="1"/>
    <col min="10755" max="10755" width="13.85546875" style="244" bestFit="1" customWidth="1"/>
    <col min="10756" max="10756" width="14.85546875" style="244" bestFit="1" customWidth="1"/>
    <col min="10757" max="10757" width="15.140625" style="244" bestFit="1" customWidth="1"/>
    <col min="10758" max="11009" width="9.140625" style="244"/>
    <col min="11010" max="11010" width="44.85546875" style="244" customWidth="1"/>
    <col min="11011" max="11011" width="13.85546875" style="244" bestFit="1" customWidth="1"/>
    <col min="11012" max="11012" width="14.85546875" style="244" bestFit="1" customWidth="1"/>
    <col min="11013" max="11013" width="15.140625" style="244" bestFit="1" customWidth="1"/>
    <col min="11014" max="11265" width="9.140625" style="244"/>
    <col min="11266" max="11266" width="44.85546875" style="244" customWidth="1"/>
    <col min="11267" max="11267" width="13.85546875" style="244" bestFit="1" customWidth="1"/>
    <col min="11268" max="11268" width="14.85546875" style="244" bestFit="1" customWidth="1"/>
    <col min="11269" max="11269" width="15.140625" style="244" bestFit="1" customWidth="1"/>
    <col min="11270" max="11521" width="9.140625" style="244"/>
    <col min="11522" max="11522" width="44.85546875" style="244" customWidth="1"/>
    <col min="11523" max="11523" width="13.85546875" style="244" bestFit="1" customWidth="1"/>
    <col min="11524" max="11524" width="14.85546875" style="244" bestFit="1" customWidth="1"/>
    <col min="11525" max="11525" width="15.140625" style="244" bestFit="1" customWidth="1"/>
    <col min="11526" max="11777" width="9.140625" style="244"/>
    <col min="11778" max="11778" width="44.85546875" style="244" customWidth="1"/>
    <col min="11779" max="11779" width="13.85546875" style="244" bestFit="1" customWidth="1"/>
    <col min="11780" max="11780" width="14.85546875" style="244" bestFit="1" customWidth="1"/>
    <col min="11781" max="11781" width="15.140625" style="244" bestFit="1" customWidth="1"/>
    <col min="11782" max="12033" width="9.140625" style="244"/>
    <col min="12034" max="12034" width="44.85546875" style="244" customWidth="1"/>
    <col min="12035" max="12035" width="13.85546875" style="244" bestFit="1" customWidth="1"/>
    <col min="12036" max="12036" width="14.85546875" style="244" bestFit="1" customWidth="1"/>
    <col min="12037" max="12037" width="15.140625" style="244" bestFit="1" customWidth="1"/>
    <col min="12038" max="12289" width="9.140625" style="244"/>
    <col min="12290" max="12290" width="44.85546875" style="244" customWidth="1"/>
    <col min="12291" max="12291" width="13.85546875" style="244" bestFit="1" customWidth="1"/>
    <col min="12292" max="12292" width="14.85546875" style="244" bestFit="1" customWidth="1"/>
    <col min="12293" max="12293" width="15.140625" style="244" bestFit="1" customWidth="1"/>
    <col min="12294" max="12545" width="9.140625" style="244"/>
    <col min="12546" max="12546" width="44.85546875" style="244" customWidth="1"/>
    <col min="12547" max="12547" width="13.85546875" style="244" bestFit="1" customWidth="1"/>
    <col min="12548" max="12548" width="14.85546875" style="244" bestFit="1" customWidth="1"/>
    <col min="12549" max="12549" width="15.140625" style="244" bestFit="1" customWidth="1"/>
    <col min="12550" max="12801" width="9.140625" style="244"/>
    <col min="12802" max="12802" width="44.85546875" style="244" customWidth="1"/>
    <col min="12803" max="12803" width="13.85546875" style="244" bestFit="1" customWidth="1"/>
    <col min="12804" max="12804" width="14.85546875" style="244" bestFit="1" customWidth="1"/>
    <col min="12805" max="12805" width="15.140625" style="244" bestFit="1" customWidth="1"/>
    <col min="12806" max="13057" width="9.140625" style="244"/>
    <col min="13058" max="13058" width="44.85546875" style="244" customWidth="1"/>
    <col min="13059" max="13059" width="13.85546875" style="244" bestFit="1" customWidth="1"/>
    <col min="13060" max="13060" width="14.85546875" style="244" bestFit="1" customWidth="1"/>
    <col min="13061" max="13061" width="15.140625" style="244" bestFit="1" customWidth="1"/>
    <col min="13062" max="13313" width="9.140625" style="244"/>
    <col min="13314" max="13314" width="44.85546875" style="244" customWidth="1"/>
    <col min="13315" max="13315" width="13.85546875" style="244" bestFit="1" customWidth="1"/>
    <col min="13316" max="13316" width="14.85546875" style="244" bestFit="1" customWidth="1"/>
    <col min="13317" max="13317" width="15.140625" style="244" bestFit="1" customWidth="1"/>
    <col min="13318" max="13569" width="9.140625" style="244"/>
    <col min="13570" max="13570" width="44.85546875" style="244" customWidth="1"/>
    <col min="13571" max="13571" width="13.85546875" style="244" bestFit="1" customWidth="1"/>
    <col min="13572" max="13572" width="14.85546875" style="244" bestFit="1" customWidth="1"/>
    <col min="13573" max="13573" width="15.140625" style="244" bestFit="1" customWidth="1"/>
    <col min="13574" max="13825" width="9.140625" style="244"/>
    <col min="13826" max="13826" width="44.85546875" style="244" customWidth="1"/>
    <col min="13827" max="13827" width="13.85546875" style="244" bestFit="1" customWidth="1"/>
    <col min="13828" max="13828" width="14.85546875" style="244" bestFit="1" customWidth="1"/>
    <col min="13829" max="13829" width="15.140625" style="244" bestFit="1" customWidth="1"/>
    <col min="13830" max="14081" width="9.140625" style="244"/>
    <col min="14082" max="14082" width="44.85546875" style="244" customWidth="1"/>
    <col min="14083" max="14083" width="13.85546875" style="244" bestFit="1" customWidth="1"/>
    <col min="14084" max="14084" width="14.85546875" style="244" bestFit="1" customWidth="1"/>
    <col min="14085" max="14085" width="15.140625" style="244" bestFit="1" customWidth="1"/>
    <col min="14086" max="14337" width="9.140625" style="244"/>
    <col min="14338" max="14338" width="44.85546875" style="244" customWidth="1"/>
    <col min="14339" max="14339" width="13.85546875" style="244" bestFit="1" customWidth="1"/>
    <col min="14340" max="14340" width="14.85546875" style="244" bestFit="1" customWidth="1"/>
    <col min="14341" max="14341" width="15.140625" style="244" bestFit="1" customWidth="1"/>
    <col min="14342" max="14593" width="9.140625" style="244"/>
    <col min="14594" max="14594" width="44.85546875" style="244" customWidth="1"/>
    <col min="14595" max="14595" width="13.85546875" style="244" bestFit="1" customWidth="1"/>
    <col min="14596" max="14596" width="14.85546875" style="244" bestFit="1" customWidth="1"/>
    <col min="14597" max="14597" width="15.140625" style="244" bestFit="1" customWidth="1"/>
    <col min="14598" max="14849" width="9.140625" style="244"/>
    <col min="14850" max="14850" width="44.85546875" style="244" customWidth="1"/>
    <col min="14851" max="14851" width="13.85546875" style="244" bestFit="1" customWidth="1"/>
    <col min="14852" max="14852" width="14.85546875" style="244" bestFit="1" customWidth="1"/>
    <col min="14853" max="14853" width="15.140625" style="244" bestFit="1" customWidth="1"/>
    <col min="14854" max="15105" width="9.140625" style="244"/>
    <col min="15106" max="15106" width="44.85546875" style="244" customWidth="1"/>
    <col min="15107" max="15107" width="13.85546875" style="244" bestFit="1" customWidth="1"/>
    <col min="15108" max="15108" width="14.85546875" style="244" bestFit="1" customWidth="1"/>
    <col min="15109" max="15109" width="15.140625" style="244" bestFit="1" customWidth="1"/>
    <col min="15110" max="15361" width="9.140625" style="244"/>
    <col min="15362" max="15362" width="44.85546875" style="244" customWidth="1"/>
    <col min="15363" max="15363" width="13.85546875" style="244" bestFit="1" customWidth="1"/>
    <col min="15364" max="15364" width="14.85546875" style="244" bestFit="1" customWidth="1"/>
    <col min="15365" max="15365" width="15.140625" style="244" bestFit="1" customWidth="1"/>
    <col min="15366" max="15617" width="9.140625" style="244"/>
    <col min="15618" max="15618" width="44.85546875" style="244" customWidth="1"/>
    <col min="15619" max="15619" width="13.85546875" style="244" bestFit="1" customWidth="1"/>
    <col min="15620" max="15620" width="14.85546875" style="244" bestFit="1" customWidth="1"/>
    <col min="15621" max="15621" width="15.140625" style="244" bestFit="1" customWidth="1"/>
    <col min="15622" max="15873" width="9.140625" style="244"/>
    <col min="15874" max="15874" width="44.85546875" style="244" customWidth="1"/>
    <col min="15875" max="15875" width="13.85546875" style="244" bestFit="1" customWidth="1"/>
    <col min="15876" max="15876" width="14.85546875" style="244" bestFit="1" customWidth="1"/>
    <col min="15877" max="15877" width="15.140625" style="244" bestFit="1" customWidth="1"/>
    <col min="15878" max="16129" width="9.140625" style="244"/>
    <col min="16130" max="16130" width="44.85546875" style="244" customWidth="1"/>
    <col min="16131" max="16131" width="13.85546875" style="244" bestFit="1" customWidth="1"/>
    <col min="16132" max="16132" width="14.85546875" style="244" bestFit="1" customWidth="1"/>
    <col min="16133" max="16133" width="15.140625" style="244" bestFit="1" customWidth="1"/>
    <col min="16134" max="16384" width="9.140625" style="244"/>
  </cols>
  <sheetData>
    <row r="1" spans="1:5" s="230" customFormat="1" x14ac:dyDescent="0.3">
      <c r="A1" s="415" t="s">
        <v>339</v>
      </c>
      <c r="B1" s="415"/>
      <c r="C1" s="415"/>
      <c r="D1" s="415"/>
      <c r="E1" s="415"/>
    </row>
    <row r="2" spans="1:5" s="230" customFormat="1" ht="17.25" thickBot="1" x14ac:dyDescent="0.35">
      <c r="A2" s="416" t="s">
        <v>133</v>
      </c>
      <c r="B2" s="416"/>
      <c r="C2" s="416"/>
      <c r="D2" s="416"/>
      <c r="E2" s="416"/>
    </row>
    <row r="3" spans="1:5" s="230" customFormat="1" ht="30.75" thickBot="1" x14ac:dyDescent="0.35">
      <c r="A3" s="231" t="s">
        <v>89</v>
      </c>
      <c r="B3" s="231" t="s">
        <v>296</v>
      </c>
      <c r="C3" s="231" t="s">
        <v>302</v>
      </c>
      <c r="D3" s="232" t="s">
        <v>309</v>
      </c>
      <c r="E3" s="232" t="s">
        <v>92</v>
      </c>
    </row>
    <row r="4" spans="1:5" s="230" customFormat="1" ht="30" x14ac:dyDescent="0.3">
      <c r="A4" s="216" t="s">
        <v>132</v>
      </c>
      <c r="B4" s="233" t="s">
        <v>299</v>
      </c>
      <c r="C4" s="234">
        <v>2</v>
      </c>
      <c r="D4" s="235">
        <v>0</v>
      </c>
      <c r="E4" s="236">
        <f>D4*C4</f>
        <v>0</v>
      </c>
    </row>
    <row r="5" spans="1:5" s="230" customFormat="1" ht="90" x14ac:dyDescent="0.3">
      <c r="A5" s="220" t="s">
        <v>96</v>
      </c>
      <c r="B5" s="233" t="s">
        <v>299</v>
      </c>
      <c r="C5" s="237">
        <v>3</v>
      </c>
      <c r="D5" s="235">
        <v>0</v>
      </c>
      <c r="E5" s="236">
        <f>D5*C5</f>
        <v>0</v>
      </c>
    </row>
    <row r="6" spans="1:5" s="230" customFormat="1" ht="45" x14ac:dyDescent="0.3">
      <c r="A6" s="220" t="s">
        <v>97</v>
      </c>
      <c r="B6" s="235" t="s">
        <v>299</v>
      </c>
      <c r="C6" s="237">
        <v>1</v>
      </c>
      <c r="D6" s="235">
        <v>0</v>
      </c>
      <c r="E6" s="236">
        <f>D6*C6</f>
        <v>0</v>
      </c>
    </row>
    <row r="7" spans="1:5" s="230" customFormat="1" ht="30" x14ac:dyDescent="0.3">
      <c r="A7" s="238" t="s">
        <v>275</v>
      </c>
      <c r="B7" s="233" t="s">
        <v>299</v>
      </c>
      <c r="C7" s="237">
        <v>1</v>
      </c>
      <c r="D7" s="235">
        <v>0</v>
      </c>
      <c r="E7" s="236">
        <f>D7*C7</f>
        <v>0</v>
      </c>
    </row>
    <row r="8" spans="1:5" s="230" customFormat="1" ht="17.25" thickBot="1" x14ac:dyDescent="0.35">
      <c r="A8" s="417" t="s">
        <v>44</v>
      </c>
      <c r="B8" s="418"/>
      <c r="C8" s="418"/>
      <c r="D8" s="419"/>
      <c r="E8" s="239">
        <f>SUM(E4:E7)*2</f>
        <v>0</v>
      </c>
    </row>
    <row r="9" spans="1:5" ht="17.25" thickBot="1" x14ac:dyDescent="0.35">
      <c r="A9" s="240"/>
      <c r="B9" s="241"/>
      <c r="C9" s="241"/>
      <c r="D9" s="242" t="s">
        <v>93</v>
      </c>
      <c r="E9" s="243">
        <f>E8/ASG!F16</f>
        <v>0</v>
      </c>
    </row>
  </sheetData>
  <mergeCells count="3">
    <mergeCell ref="A1:E1"/>
    <mergeCell ref="A2:E2"/>
    <mergeCell ref="A8:D8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89" fitToHeight="10" orientation="portrait" r:id="rId1"/>
  <headerFooter>
    <oddHeader>&amp;L&amp;8&amp;Z, &amp;F, &amp;A</oddHeader>
    <oddFooter>&amp;C&amp;8&amp;P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E21"/>
  <sheetViews>
    <sheetView showGridLines="0" view="pageBreakPreview" topLeftCell="A2" zoomScale="90" zoomScaleNormal="100" zoomScaleSheetLayoutView="90" workbookViewId="0">
      <selection activeCell="C5" sqref="C5"/>
    </sheetView>
  </sheetViews>
  <sheetFormatPr defaultRowHeight="16.5" x14ac:dyDescent="0.3"/>
  <cols>
    <col min="1" max="1" width="74.85546875" style="249" bestFit="1" customWidth="1"/>
    <col min="2" max="2" width="16.28515625" style="249" bestFit="1" customWidth="1"/>
    <col min="3" max="3" width="16.28515625" style="249" customWidth="1"/>
    <col min="4" max="4" width="17.5703125" style="249" bestFit="1" customWidth="1"/>
    <col min="5" max="5" width="17.85546875" style="249" bestFit="1" customWidth="1"/>
    <col min="6" max="257" width="9.140625" style="244"/>
    <col min="258" max="258" width="45.140625" style="244" customWidth="1"/>
    <col min="259" max="259" width="13.85546875" style="244" bestFit="1" customWidth="1"/>
    <col min="260" max="260" width="14.85546875" style="244" bestFit="1" customWidth="1"/>
    <col min="261" max="261" width="15.140625" style="244" bestFit="1" customWidth="1"/>
    <col min="262" max="513" width="9.140625" style="244"/>
    <col min="514" max="514" width="45.140625" style="244" customWidth="1"/>
    <col min="515" max="515" width="13.85546875" style="244" bestFit="1" customWidth="1"/>
    <col min="516" max="516" width="14.85546875" style="244" bestFit="1" customWidth="1"/>
    <col min="517" max="517" width="15.140625" style="244" bestFit="1" customWidth="1"/>
    <col min="518" max="769" width="9.140625" style="244"/>
    <col min="770" max="770" width="45.140625" style="244" customWidth="1"/>
    <col min="771" max="771" width="13.85546875" style="244" bestFit="1" customWidth="1"/>
    <col min="772" max="772" width="14.85546875" style="244" bestFit="1" customWidth="1"/>
    <col min="773" max="773" width="15.140625" style="244" bestFit="1" customWidth="1"/>
    <col min="774" max="1025" width="9.140625" style="244"/>
    <col min="1026" max="1026" width="45.140625" style="244" customWidth="1"/>
    <col min="1027" max="1027" width="13.85546875" style="244" bestFit="1" customWidth="1"/>
    <col min="1028" max="1028" width="14.85546875" style="244" bestFit="1" customWidth="1"/>
    <col min="1029" max="1029" width="15.140625" style="244" bestFit="1" customWidth="1"/>
    <col min="1030" max="1281" width="9.140625" style="244"/>
    <col min="1282" max="1282" width="45.140625" style="244" customWidth="1"/>
    <col min="1283" max="1283" width="13.85546875" style="244" bestFit="1" customWidth="1"/>
    <col min="1284" max="1284" width="14.85546875" style="244" bestFit="1" customWidth="1"/>
    <col min="1285" max="1285" width="15.140625" style="244" bestFit="1" customWidth="1"/>
    <col min="1286" max="1537" width="9.140625" style="244"/>
    <col min="1538" max="1538" width="45.140625" style="244" customWidth="1"/>
    <col min="1539" max="1539" width="13.85546875" style="244" bestFit="1" customWidth="1"/>
    <col min="1540" max="1540" width="14.85546875" style="244" bestFit="1" customWidth="1"/>
    <col min="1541" max="1541" width="15.140625" style="244" bestFit="1" customWidth="1"/>
    <col min="1542" max="1793" width="9.140625" style="244"/>
    <col min="1794" max="1794" width="45.140625" style="244" customWidth="1"/>
    <col min="1795" max="1795" width="13.85546875" style="244" bestFit="1" customWidth="1"/>
    <col min="1796" max="1796" width="14.85546875" style="244" bestFit="1" customWidth="1"/>
    <col min="1797" max="1797" width="15.140625" style="244" bestFit="1" customWidth="1"/>
    <col min="1798" max="2049" width="9.140625" style="244"/>
    <col min="2050" max="2050" width="45.140625" style="244" customWidth="1"/>
    <col min="2051" max="2051" width="13.85546875" style="244" bestFit="1" customWidth="1"/>
    <col min="2052" max="2052" width="14.85546875" style="244" bestFit="1" customWidth="1"/>
    <col min="2053" max="2053" width="15.140625" style="244" bestFit="1" customWidth="1"/>
    <col min="2054" max="2305" width="9.140625" style="244"/>
    <col min="2306" max="2306" width="45.140625" style="244" customWidth="1"/>
    <col min="2307" max="2307" width="13.85546875" style="244" bestFit="1" customWidth="1"/>
    <col min="2308" max="2308" width="14.85546875" style="244" bestFit="1" customWidth="1"/>
    <col min="2309" max="2309" width="15.140625" style="244" bestFit="1" customWidth="1"/>
    <col min="2310" max="2561" width="9.140625" style="244"/>
    <col min="2562" max="2562" width="45.140625" style="244" customWidth="1"/>
    <col min="2563" max="2563" width="13.85546875" style="244" bestFit="1" customWidth="1"/>
    <col min="2564" max="2564" width="14.85546875" style="244" bestFit="1" customWidth="1"/>
    <col min="2565" max="2565" width="15.140625" style="244" bestFit="1" customWidth="1"/>
    <col min="2566" max="2817" width="9.140625" style="244"/>
    <col min="2818" max="2818" width="45.140625" style="244" customWidth="1"/>
    <col min="2819" max="2819" width="13.85546875" style="244" bestFit="1" customWidth="1"/>
    <col min="2820" max="2820" width="14.85546875" style="244" bestFit="1" customWidth="1"/>
    <col min="2821" max="2821" width="15.140625" style="244" bestFit="1" customWidth="1"/>
    <col min="2822" max="3073" width="9.140625" style="244"/>
    <col min="3074" max="3074" width="45.140625" style="244" customWidth="1"/>
    <col min="3075" max="3075" width="13.85546875" style="244" bestFit="1" customWidth="1"/>
    <col min="3076" max="3076" width="14.85546875" style="244" bestFit="1" customWidth="1"/>
    <col min="3077" max="3077" width="15.140625" style="244" bestFit="1" customWidth="1"/>
    <col min="3078" max="3329" width="9.140625" style="244"/>
    <col min="3330" max="3330" width="45.140625" style="244" customWidth="1"/>
    <col min="3331" max="3331" width="13.85546875" style="244" bestFit="1" customWidth="1"/>
    <col min="3332" max="3332" width="14.85546875" style="244" bestFit="1" customWidth="1"/>
    <col min="3333" max="3333" width="15.140625" style="244" bestFit="1" customWidth="1"/>
    <col min="3334" max="3585" width="9.140625" style="244"/>
    <col min="3586" max="3586" width="45.140625" style="244" customWidth="1"/>
    <col min="3587" max="3587" width="13.85546875" style="244" bestFit="1" customWidth="1"/>
    <col min="3588" max="3588" width="14.85546875" style="244" bestFit="1" customWidth="1"/>
    <col min="3589" max="3589" width="15.140625" style="244" bestFit="1" customWidth="1"/>
    <col min="3590" max="3841" width="9.140625" style="244"/>
    <col min="3842" max="3842" width="45.140625" style="244" customWidth="1"/>
    <col min="3843" max="3843" width="13.85546875" style="244" bestFit="1" customWidth="1"/>
    <col min="3844" max="3844" width="14.85546875" style="244" bestFit="1" customWidth="1"/>
    <col min="3845" max="3845" width="15.140625" style="244" bestFit="1" customWidth="1"/>
    <col min="3846" max="4097" width="9.140625" style="244"/>
    <col min="4098" max="4098" width="45.140625" style="244" customWidth="1"/>
    <col min="4099" max="4099" width="13.85546875" style="244" bestFit="1" customWidth="1"/>
    <col min="4100" max="4100" width="14.85546875" style="244" bestFit="1" customWidth="1"/>
    <col min="4101" max="4101" width="15.140625" style="244" bestFit="1" customWidth="1"/>
    <col min="4102" max="4353" width="9.140625" style="244"/>
    <col min="4354" max="4354" width="45.140625" style="244" customWidth="1"/>
    <col min="4355" max="4355" width="13.85546875" style="244" bestFit="1" customWidth="1"/>
    <col min="4356" max="4356" width="14.85546875" style="244" bestFit="1" customWidth="1"/>
    <col min="4357" max="4357" width="15.140625" style="244" bestFit="1" customWidth="1"/>
    <col min="4358" max="4609" width="9.140625" style="244"/>
    <col min="4610" max="4610" width="45.140625" style="244" customWidth="1"/>
    <col min="4611" max="4611" width="13.85546875" style="244" bestFit="1" customWidth="1"/>
    <col min="4612" max="4612" width="14.85546875" style="244" bestFit="1" customWidth="1"/>
    <col min="4613" max="4613" width="15.140625" style="244" bestFit="1" customWidth="1"/>
    <col min="4614" max="4865" width="9.140625" style="244"/>
    <col min="4866" max="4866" width="45.140625" style="244" customWidth="1"/>
    <col min="4867" max="4867" width="13.85546875" style="244" bestFit="1" customWidth="1"/>
    <col min="4868" max="4868" width="14.85546875" style="244" bestFit="1" customWidth="1"/>
    <col min="4869" max="4869" width="15.140625" style="244" bestFit="1" customWidth="1"/>
    <col min="4870" max="5121" width="9.140625" style="244"/>
    <col min="5122" max="5122" width="45.140625" style="244" customWidth="1"/>
    <col min="5123" max="5123" width="13.85546875" style="244" bestFit="1" customWidth="1"/>
    <col min="5124" max="5124" width="14.85546875" style="244" bestFit="1" customWidth="1"/>
    <col min="5125" max="5125" width="15.140625" style="244" bestFit="1" customWidth="1"/>
    <col min="5126" max="5377" width="9.140625" style="244"/>
    <col min="5378" max="5378" width="45.140625" style="244" customWidth="1"/>
    <col min="5379" max="5379" width="13.85546875" style="244" bestFit="1" customWidth="1"/>
    <col min="5380" max="5380" width="14.85546875" style="244" bestFit="1" customWidth="1"/>
    <col min="5381" max="5381" width="15.140625" style="244" bestFit="1" customWidth="1"/>
    <col min="5382" max="5633" width="9.140625" style="244"/>
    <col min="5634" max="5634" width="45.140625" style="244" customWidth="1"/>
    <col min="5635" max="5635" width="13.85546875" style="244" bestFit="1" customWidth="1"/>
    <col min="5636" max="5636" width="14.85546875" style="244" bestFit="1" customWidth="1"/>
    <col min="5637" max="5637" width="15.140625" style="244" bestFit="1" customWidth="1"/>
    <col min="5638" max="5889" width="9.140625" style="244"/>
    <col min="5890" max="5890" width="45.140625" style="244" customWidth="1"/>
    <col min="5891" max="5891" width="13.85546875" style="244" bestFit="1" customWidth="1"/>
    <col min="5892" max="5892" width="14.85546875" style="244" bestFit="1" customWidth="1"/>
    <col min="5893" max="5893" width="15.140625" style="244" bestFit="1" customWidth="1"/>
    <col min="5894" max="6145" width="9.140625" style="244"/>
    <col min="6146" max="6146" width="45.140625" style="244" customWidth="1"/>
    <col min="6147" max="6147" width="13.85546875" style="244" bestFit="1" customWidth="1"/>
    <col min="6148" max="6148" width="14.85546875" style="244" bestFit="1" customWidth="1"/>
    <col min="6149" max="6149" width="15.140625" style="244" bestFit="1" customWidth="1"/>
    <col min="6150" max="6401" width="9.140625" style="244"/>
    <col min="6402" max="6402" width="45.140625" style="244" customWidth="1"/>
    <col min="6403" max="6403" width="13.85546875" style="244" bestFit="1" customWidth="1"/>
    <col min="6404" max="6404" width="14.85546875" style="244" bestFit="1" customWidth="1"/>
    <col min="6405" max="6405" width="15.140625" style="244" bestFit="1" customWidth="1"/>
    <col min="6406" max="6657" width="9.140625" style="244"/>
    <col min="6658" max="6658" width="45.140625" style="244" customWidth="1"/>
    <col min="6659" max="6659" width="13.85546875" style="244" bestFit="1" customWidth="1"/>
    <col min="6660" max="6660" width="14.85546875" style="244" bestFit="1" customWidth="1"/>
    <col min="6661" max="6661" width="15.140625" style="244" bestFit="1" customWidth="1"/>
    <col min="6662" max="6913" width="9.140625" style="244"/>
    <col min="6914" max="6914" width="45.140625" style="244" customWidth="1"/>
    <col min="6915" max="6915" width="13.85546875" style="244" bestFit="1" customWidth="1"/>
    <col min="6916" max="6916" width="14.85546875" style="244" bestFit="1" customWidth="1"/>
    <col min="6917" max="6917" width="15.140625" style="244" bestFit="1" customWidth="1"/>
    <col min="6918" max="7169" width="9.140625" style="244"/>
    <col min="7170" max="7170" width="45.140625" style="244" customWidth="1"/>
    <col min="7171" max="7171" width="13.85546875" style="244" bestFit="1" customWidth="1"/>
    <col min="7172" max="7172" width="14.85546875" style="244" bestFit="1" customWidth="1"/>
    <col min="7173" max="7173" width="15.140625" style="244" bestFit="1" customWidth="1"/>
    <col min="7174" max="7425" width="9.140625" style="244"/>
    <col min="7426" max="7426" width="45.140625" style="244" customWidth="1"/>
    <col min="7427" max="7427" width="13.85546875" style="244" bestFit="1" customWidth="1"/>
    <col min="7428" max="7428" width="14.85546875" style="244" bestFit="1" customWidth="1"/>
    <col min="7429" max="7429" width="15.140625" style="244" bestFit="1" customWidth="1"/>
    <col min="7430" max="7681" width="9.140625" style="244"/>
    <col min="7682" max="7682" width="45.140625" style="244" customWidth="1"/>
    <col min="7683" max="7683" width="13.85546875" style="244" bestFit="1" customWidth="1"/>
    <col min="7684" max="7684" width="14.85546875" style="244" bestFit="1" customWidth="1"/>
    <col min="7685" max="7685" width="15.140625" style="244" bestFit="1" customWidth="1"/>
    <col min="7686" max="7937" width="9.140625" style="244"/>
    <col min="7938" max="7938" width="45.140625" style="244" customWidth="1"/>
    <col min="7939" max="7939" width="13.85546875" style="244" bestFit="1" customWidth="1"/>
    <col min="7940" max="7940" width="14.85546875" style="244" bestFit="1" customWidth="1"/>
    <col min="7941" max="7941" width="15.140625" style="244" bestFit="1" customWidth="1"/>
    <col min="7942" max="8193" width="9.140625" style="244"/>
    <col min="8194" max="8194" width="45.140625" style="244" customWidth="1"/>
    <col min="8195" max="8195" width="13.85546875" style="244" bestFit="1" customWidth="1"/>
    <col min="8196" max="8196" width="14.85546875" style="244" bestFit="1" customWidth="1"/>
    <col min="8197" max="8197" width="15.140625" style="244" bestFit="1" customWidth="1"/>
    <col min="8198" max="8449" width="9.140625" style="244"/>
    <col min="8450" max="8450" width="45.140625" style="244" customWidth="1"/>
    <col min="8451" max="8451" width="13.85546875" style="244" bestFit="1" customWidth="1"/>
    <col min="8452" max="8452" width="14.85546875" style="244" bestFit="1" customWidth="1"/>
    <col min="8453" max="8453" width="15.140625" style="244" bestFit="1" customWidth="1"/>
    <col min="8454" max="8705" width="9.140625" style="244"/>
    <col min="8706" max="8706" width="45.140625" style="244" customWidth="1"/>
    <col min="8707" max="8707" width="13.85546875" style="244" bestFit="1" customWidth="1"/>
    <col min="8708" max="8708" width="14.85546875" style="244" bestFit="1" customWidth="1"/>
    <col min="8709" max="8709" width="15.140625" style="244" bestFit="1" customWidth="1"/>
    <col min="8710" max="8961" width="9.140625" style="244"/>
    <col min="8962" max="8962" width="45.140625" style="244" customWidth="1"/>
    <col min="8963" max="8963" width="13.85546875" style="244" bestFit="1" customWidth="1"/>
    <col min="8964" max="8964" width="14.85546875" style="244" bestFit="1" customWidth="1"/>
    <col min="8965" max="8965" width="15.140625" style="244" bestFit="1" customWidth="1"/>
    <col min="8966" max="9217" width="9.140625" style="244"/>
    <col min="9218" max="9218" width="45.140625" style="244" customWidth="1"/>
    <col min="9219" max="9219" width="13.85546875" style="244" bestFit="1" customWidth="1"/>
    <col min="9220" max="9220" width="14.85546875" style="244" bestFit="1" customWidth="1"/>
    <col min="9221" max="9221" width="15.140625" style="244" bestFit="1" customWidth="1"/>
    <col min="9222" max="9473" width="9.140625" style="244"/>
    <col min="9474" max="9474" width="45.140625" style="244" customWidth="1"/>
    <col min="9475" max="9475" width="13.85546875" style="244" bestFit="1" customWidth="1"/>
    <col min="9476" max="9476" width="14.85546875" style="244" bestFit="1" customWidth="1"/>
    <col min="9477" max="9477" width="15.140625" style="244" bestFit="1" customWidth="1"/>
    <col min="9478" max="9729" width="9.140625" style="244"/>
    <col min="9730" max="9730" width="45.140625" style="244" customWidth="1"/>
    <col min="9731" max="9731" width="13.85546875" style="244" bestFit="1" customWidth="1"/>
    <col min="9732" max="9732" width="14.85546875" style="244" bestFit="1" customWidth="1"/>
    <col min="9733" max="9733" width="15.140625" style="244" bestFit="1" customWidth="1"/>
    <col min="9734" max="9985" width="9.140625" style="244"/>
    <col min="9986" max="9986" width="45.140625" style="244" customWidth="1"/>
    <col min="9987" max="9987" width="13.85546875" style="244" bestFit="1" customWidth="1"/>
    <col min="9988" max="9988" width="14.85546875" style="244" bestFit="1" customWidth="1"/>
    <col min="9989" max="9989" width="15.140625" style="244" bestFit="1" customWidth="1"/>
    <col min="9990" max="10241" width="9.140625" style="244"/>
    <col min="10242" max="10242" width="45.140625" style="244" customWidth="1"/>
    <col min="10243" max="10243" width="13.85546875" style="244" bestFit="1" customWidth="1"/>
    <col min="10244" max="10244" width="14.85546875" style="244" bestFit="1" customWidth="1"/>
    <col min="10245" max="10245" width="15.140625" style="244" bestFit="1" customWidth="1"/>
    <col min="10246" max="10497" width="9.140625" style="244"/>
    <col min="10498" max="10498" width="45.140625" style="244" customWidth="1"/>
    <col min="10499" max="10499" width="13.85546875" style="244" bestFit="1" customWidth="1"/>
    <col min="10500" max="10500" width="14.85546875" style="244" bestFit="1" customWidth="1"/>
    <col min="10501" max="10501" width="15.140625" style="244" bestFit="1" customWidth="1"/>
    <col min="10502" max="10753" width="9.140625" style="244"/>
    <col min="10754" max="10754" width="45.140625" style="244" customWidth="1"/>
    <col min="10755" max="10755" width="13.85546875" style="244" bestFit="1" customWidth="1"/>
    <col min="10756" max="10756" width="14.85546875" style="244" bestFit="1" customWidth="1"/>
    <col min="10757" max="10757" width="15.140625" style="244" bestFit="1" customWidth="1"/>
    <col min="10758" max="11009" width="9.140625" style="244"/>
    <col min="11010" max="11010" width="45.140625" style="244" customWidth="1"/>
    <col min="11011" max="11011" width="13.85546875" style="244" bestFit="1" customWidth="1"/>
    <col min="11012" max="11012" width="14.85546875" style="244" bestFit="1" customWidth="1"/>
    <col min="11013" max="11013" width="15.140625" style="244" bestFit="1" customWidth="1"/>
    <col min="11014" max="11265" width="9.140625" style="244"/>
    <col min="11266" max="11266" width="45.140625" style="244" customWidth="1"/>
    <col min="11267" max="11267" width="13.85546875" style="244" bestFit="1" customWidth="1"/>
    <col min="11268" max="11268" width="14.85546875" style="244" bestFit="1" customWidth="1"/>
    <col min="11269" max="11269" width="15.140625" style="244" bestFit="1" customWidth="1"/>
    <col min="11270" max="11521" width="9.140625" style="244"/>
    <col min="11522" max="11522" width="45.140625" style="244" customWidth="1"/>
    <col min="11523" max="11523" width="13.85546875" style="244" bestFit="1" customWidth="1"/>
    <col min="11524" max="11524" width="14.85546875" style="244" bestFit="1" customWidth="1"/>
    <col min="11525" max="11525" width="15.140625" style="244" bestFit="1" customWidth="1"/>
    <col min="11526" max="11777" width="9.140625" style="244"/>
    <col min="11778" max="11778" width="45.140625" style="244" customWidth="1"/>
    <col min="11779" max="11779" width="13.85546875" style="244" bestFit="1" customWidth="1"/>
    <col min="11780" max="11780" width="14.85546875" style="244" bestFit="1" customWidth="1"/>
    <col min="11781" max="11781" width="15.140625" style="244" bestFit="1" customWidth="1"/>
    <col min="11782" max="12033" width="9.140625" style="244"/>
    <col min="12034" max="12034" width="45.140625" style="244" customWidth="1"/>
    <col min="12035" max="12035" width="13.85546875" style="244" bestFit="1" customWidth="1"/>
    <col min="12036" max="12036" width="14.85546875" style="244" bestFit="1" customWidth="1"/>
    <col min="12037" max="12037" width="15.140625" style="244" bestFit="1" customWidth="1"/>
    <col min="12038" max="12289" width="9.140625" style="244"/>
    <col min="12290" max="12290" width="45.140625" style="244" customWidth="1"/>
    <col min="12291" max="12291" width="13.85546875" style="244" bestFit="1" customWidth="1"/>
    <col min="12292" max="12292" width="14.85546875" style="244" bestFit="1" customWidth="1"/>
    <col min="12293" max="12293" width="15.140625" style="244" bestFit="1" customWidth="1"/>
    <col min="12294" max="12545" width="9.140625" style="244"/>
    <col min="12546" max="12546" width="45.140625" style="244" customWidth="1"/>
    <col min="12547" max="12547" width="13.85546875" style="244" bestFit="1" customWidth="1"/>
    <col min="12548" max="12548" width="14.85546875" style="244" bestFit="1" customWidth="1"/>
    <col min="12549" max="12549" width="15.140625" style="244" bestFit="1" customWidth="1"/>
    <col min="12550" max="12801" width="9.140625" style="244"/>
    <col min="12802" max="12802" width="45.140625" style="244" customWidth="1"/>
    <col min="12803" max="12803" width="13.85546875" style="244" bestFit="1" customWidth="1"/>
    <col min="12804" max="12804" width="14.85546875" style="244" bestFit="1" customWidth="1"/>
    <col min="12805" max="12805" width="15.140625" style="244" bestFit="1" customWidth="1"/>
    <col min="12806" max="13057" width="9.140625" style="244"/>
    <col min="13058" max="13058" width="45.140625" style="244" customWidth="1"/>
    <col min="13059" max="13059" width="13.85546875" style="244" bestFit="1" customWidth="1"/>
    <col min="13060" max="13060" width="14.85546875" style="244" bestFit="1" customWidth="1"/>
    <col min="13061" max="13061" width="15.140625" style="244" bestFit="1" customWidth="1"/>
    <col min="13062" max="13313" width="9.140625" style="244"/>
    <col min="13314" max="13314" width="45.140625" style="244" customWidth="1"/>
    <col min="13315" max="13315" width="13.85546875" style="244" bestFit="1" customWidth="1"/>
    <col min="13316" max="13316" width="14.85546875" style="244" bestFit="1" customWidth="1"/>
    <col min="13317" max="13317" width="15.140625" style="244" bestFit="1" customWidth="1"/>
    <col min="13318" max="13569" width="9.140625" style="244"/>
    <col min="13570" max="13570" width="45.140625" style="244" customWidth="1"/>
    <col min="13571" max="13571" width="13.85546875" style="244" bestFit="1" customWidth="1"/>
    <col min="13572" max="13572" width="14.85546875" style="244" bestFit="1" customWidth="1"/>
    <col min="13573" max="13573" width="15.140625" style="244" bestFit="1" customWidth="1"/>
    <col min="13574" max="13825" width="9.140625" style="244"/>
    <col min="13826" max="13826" width="45.140625" style="244" customWidth="1"/>
    <col min="13827" max="13827" width="13.85546875" style="244" bestFit="1" customWidth="1"/>
    <col min="13828" max="13828" width="14.85546875" style="244" bestFit="1" customWidth="1"/>
    <col min="13829" max="13829" width="15.140625" style="244" bestFit="1" customWidth="1"/>
    <col min="13830" max="14081" width="9.140625" style="244"/>
    <col min="14082" max="14082" width="45.140625" style="244" customWidth="1"/>
    <col min="14083" max="14083" width="13.85546875" style="244" bestFit="1" customWidth="1"/>
    <col min="14084" max="14084" width="14.85546875" style="244" bestFit="1" customWidth="1"/>
    <col min="14085" max="14085" width="15.140625" style="244" bestFit="1" customWidth="1"/>
    <col min="14086" max="14337" width="9.140625" style="244"/>
    <col min="14338" max="14338" width="45.140625" style="244" customWidth="1"/>
    <col min="14339" max="14339" width="13.85546875" style="244" bestFit="1" customWidth="1"/>
    <col min="14340" max="14340" width="14.85546875" style="244" bestFit="1" customWidth="1"/>
    <col min="14341" max="14341" width="15.140625" style="244" bestFit="1" customWidth="1"/>
    <col min="14342" max="14593" width="9.140625" style="244"/>
    <col min="14594" max="14594" width="45.140625" style="244" customWidth="1"/>
    <col min="14595" max="14595" width="13.85546875" style="244" bestFit="1" customWidth="1"/>
    <col min="14596" max="14596" width="14.85546875" style="244" bestFit="1" customWidth="1"/>
    <col min="14597" max="14597" width="15.140625" style="244" bestFit="1" customWidth="1"/>
    <col min="14598" max="14849" width="9.140625" style="244"/>
    <col min="14850" max="14850" width="45.140625" style="244" customWidth="1"/>
    <col min="14851" max="14851" width="13.85546875" style="244" bestFit="1" customWidth="1"/>
    <col min="14852" max="14852" width="14.85546875" style="244" bestFit="1" customWidth="1"/>
    <col min="14853" max="14853" width="15.140625" style="244" bestFit="1" customWidth="1"/>
    <col min="14854" max="15105" width="9.140625" style="244"/>
    <col min="15106" max="15106" width="45.140625" style="244" customWidth="1"/>
    <col min="15107" max="15107" width="13.85546875" style="244" bestFit="1" customWidth="1"/>
    <col min="15108" max="15108" width="14.85546875" style="244" bestFit="1" customWidth="1"/>
    <col min="15109" max="15109" width="15.140625" style="244" bestFit="1" customWidth="1"/>
    <col min="15110" max="15361" width="9.140625" style="244"/>
    <col min="15362" max="15362" width="45.140625" style="244" customWidth="1"/>
    <col min="15363" max="15363" width="13.85546875" style="244" bestFit="1" customWidth="1"/>
    <col min="15364" max="15364" width="14.85546875" style="244" bestFit="1" customWidth="1"/>
    <col min="15365" max="15365" width="15.140625" style="244" bestFit="1" customWidth="1"/>
    <col min="15366" max="15617" width="9.140625" style="244"/>
    <col min="15618" max="15618" width="45.140625" style="244" customWidth="1"/>
    <col min="15619" max="15619" width="13.85546875" style="244" bestFit="1" customWidth="1"/>
    <col min="15620" max="15620" width="14.85546875" style="244" bestFit="1" customWidth="1"/>
    <col min="15621" max="15621" width="15.140625" style="244" bestFit="1" customWidth="1"/>
    <col min="15622" max="15873" width="9.140625" style="244"/>
    <col min="15874" max="15874" width="45.140625" style="244" customWidth="1"/>
    <col min="15875" max="15875" width="13.85546875" style="244" bestFit="1" customWidth="1"/>
    <col min="15876" max="15876" width="14.85546875" style="244" bestFit="1" customWidth="1"/>
    <col min="15877" max="15877" width="15.140625" style="244" bestFit="1" customWidth="1"/>
    <col min="15878" max="16129" width="9.140625" style="244"/>
    <col min="16130" max="16130" width="45.140625" style="244" customWidth="1"/>
    <col min="16131" max="16131" width="13.85546875" style="244" bestFit="1" customWidth="1"/>
    <col min="16132" max="16132" width="14.85546875" style="244" bestFit="1" customWidth="1"/>
    <col min="16133" max="16133" width="15.140625" style="244" bestFit="1" customWidth="1"/>
    <col min="16134" max="16384" width="9.140625" style="244"/>
  </cols>
  <sheetData>
    <row r="1" spans="1:5" ht="17.25" thickBot="1" x14ac:dyDescent="0.35">
      <c r="A1" s="423" t="s">
        <v>133</v>
      </c>
      <c r="B1" s="424"/>
      <c r="C1" s="424"/>
      <c r="D1" s="424"/>
      <c r="E1" s="425"/>
    </row>
    <row r="2" spans="1:5" ht="17.25" thickBot="1" x14ac:dyDescent="0.35">
      <c r="A2" s="426" t="s">
        <v>340</v>
      </c>
      <c r="B2" s="426"/>
      <c r="C2" s="426"/>
      <c r="D2" s="426"/>
      <c r="E2" s="426"/>
    </row>
    <row r="3" spans="1:5" ht="30.75" thickBot="1" x14ac:dyDescent="0.35">
      <c r="A3" s="215" t="s">
        <v>89</v>
      </c>
      <c r="B3" s="214" t="s">
        <v>296</v>
      </c>
      <c r="C3" s="214" t="s">
        <v>302</v>
      </c>
      <c r="D3" s="247" t="s">
        <v>309</v>
      </c>
      <c r="E3" s="214" t="s">
        <v>92</v>
      </c>
    </row>
    <row r="4" spans="1:5" ht="45" x14ac:dyDescent="0.3">
      <c r="A4" s="216" t="s">
        <v>134</v>
      </c>
      <c r="B4" s="217" t="s">
        <v>299</v>
      </c>
      <c r="C4" s="218">
        <v>1</v>
      </c>
      <c r="D4" s="217">
        <v>0</v>
      </c>
      <c r="E4" s="219">
        <f t="shared" ref="E4:E18" si="0">D4*C4</f>
        <v>0</v>
      </c>
    </row>
    <row r="5" spans="1:5" x14ac:dyDescent="0.3">
      <c r="A5" s="216" t="s">
        <v>135</v>
      </c>
      <c r="B5" s="217" t="s">
        <v>299</v>
      </c>
      <c r="C5" s="218">
        <v>1</v>
      </c>
      <c r="D5" s="217">
        <v>0</v>
      </c>
      <c r="E5" s="219">
        <f t="shared" si="0"/>
        <v>0</v>
      </c>
    </row>
    <row r="6" spans="1:5" x14ac:dyDescent="0.3">
      <c r="A6" s="216" t="s">
        <v>99</v>
      </c>
      <c r="B6" s="217" t="s">
        <v>299</v>
      </c>
      <c r="C6" s="218">
        <v>1</v>
      </c>
      <c r="D6" s="217">
        <v>0</v>
      </c>
      <c r="E6" s="219">
        <f t="shared" si="0"/>
        <v>0</v>
      </c>
    </row>
    <row r="7" spans="1:5" x14ac:dyDescent="0.3">
      <c r="A7" s="216" t="s">
        <v>100</v>
      </c>
      <c r="B7" s="217" t="s">
        <v>299</v>
      </c>
      <c r="C7" s="218">
        <v>1</v>
      </c>
      <c r="D7" s="217">
        <v>0</v>
      </c>
      <c r="E7" s="219">
        <f t="shared" si="0"/>
        <v>0</v>
      </c>
    </row>
    <row r="8" spans="1:5" x14ac:dyDescent="0.3">
      <c r="A8" s="216" t="s">
        <v>136</v>
      </c>
      <c r="B8" s="217" t="s">
        <v>299</v>
      </c>
      <c r="C8" s="218">
        <v>1</v>
      </c>
      <c r="D8" s="217">
        <v>0</v>
      </c>
      <c r="E8" s="219">
        <f t="shared" si="0"/>
        <v>0</v>
      </c>
    </row>
    <row r="9" spans="1:5" x14ac:dyDescent="0.3">
      <c r="A9" s="216" t="s">
        <v>102</v>
      </c>
      <c r="B9" s="217" t="s">
        <v>299</v>
      </c>
      <c r="C9" s="218">
        <v>1</v>
      </c>
      <c r="D9" s="217">
        <v>0</v>
      </c>
      <c r="E9" s="219">
        <f t="shared" si="0"/>
        <v>0</v>
      </c>
    </row>
    <row r="10" spans="1:5" ht="30" x14ac:dyDescent="0.3">
      <c r="A10" s="216" t="s">
        <v>103</v>
      </c>
      <c r="B10" s="217" t="s">
        <v>299</v>
      </c>
      <c r="C10" s="218">
        <v>1</v>
      </c>
      <c r="D10" s="217">
        <v>0</v>
      </c>
      <c r="E10" s="219">
        <f t="shared" si="0"/>
        <v>0</v>
      </c>
    </row>
    <row r="11" spans="1:5" x14ac:dyDescent="0.3">
      <c r="A11" s="216" t="s">
        <v>104</v>
      </c>
      <c r="B11" s="217" t="s">
        <v>299</v>
      </c>
      <c r="C11" s="218">
        <v>1</v>
      </c>
      <c r="D11" s="217">
        <v>0</v>
      </c>
      <c r="E11" s="219">
        <f t="shared" si="0"/>
        <v>0</v>
      </c>
    </row>
    <row r="12" spans="1:5" x14ac:dyDescent="0.3">
      <c r="A12" s="216" t="s">
        <v>354</v>
      </c>
      <c r="B12" s="217" t="s">
        <v>299</v>
      </c>
      <c r="C12" s="218">
        <v>5</v>
      </c>
      <c r="D12" s="217">
        <v>0</v>
      </c>
      <c r="E12" s="219">
        <f t="shared" si="0"/>
        <v>0</v>
      </c>
    </row>
    <row r="13" spans="1:5" ht="90" x14ac:dyDescent="0.3">
      <c r="A13" s="216" t="s">
        <v>137</v>
      </c>
      <c r="B13" s="217" t="s">
        <v>299</v>
      </c>
      <c r="C13" s="218">
        <v>1</v>
      </c>
      <c r="D13" s="217">
        <v>0</v>
      </c>
      <c r="E13" s="219">
        <f t="shared" si="0"/>
        <v>0</v>
      </c>
    </row>
    <row r="14" spans="1:5" ht="30" x14ac:dyDescent="0.3">
      <c r="A14" s="216" t="s">
        <v>105</v>
      </c>
      <c r="B14" s="221" t="s">
        <v>299</v>
      </c>
      <c r="C14" s="218">
        <v>1</v>
      </c>
      <c r="D14" s="217">
        <v>0</v>
      </c>
      <c r="E14" s="219">
        <f t="shared" si="0"/>
        <v>0</v>
      </c>
    </row>
    <row r="15" spans="1:5" x14ac:dyDescent="0.3">
      <c r="A15" s="216" t="s">
        <v>106</v>
      </c>
      <c r="B15" s="221" t="s">
        <v>299</v>
      </c>
      <c r="C15" s="218">
        <v>1</v>
      </c>
      <c r="D15" s="217">
        <v>0</v>
      </c>
      <c r="E15" s="219">
        <f t="shared" si="0"/>
        <v>0</v>
      </c>
    </row>
    <row r="16" spans="1:5" x14ac:dyDescent="0.3">
      <c r="A16" s="216" t="s">
        <v>107</v>
      </c>
      <c r="B16" s="217" t="s">
        <v>299</v>
      </c>
      <c r="C16" s="218">
        <v>1</v>
      </c>
      <c r="D16" s="217">
        <v>0</v>
      </c>
      <c r="E16" s="219">
        <f t="shared" si="0"/>
        <v>0</v>
      </c>
    </row>
    <row r="17" spans="1:5" ht="45" x14ac:dyDescent="0.3">
      <c r="A17" s="216" t="s">
        <v>108</v>
      </c>
      <c r="B17" s="217" t="s">
        <v>299</v>
      </c>
      <c r="C17" s="218">
        <v>1</v>
      </c>
      <c r="D17" s="217">
        <v>0</v>
      </c>
      <c r="E17" s="219">
        <f t="shared" si="0"/>
        <v>0</v>
      </c>
    </row>
    <row r="18" spans="1:5" ht="30" x14ac:dyDescent="0.3">
      <c r="A18" s="216" t="s">
        <v>109</v>
      </c>
      <c r="B18" s="217" t="s">
        <v>299</v>
      </c>
      <c r="C18" s="218">
        <v>1</v>
      </c>
      <c r="D18" s="217">
        <v>0</v>
      </c>
      <c r="E18" s="219">
        <f t="shared" si="0"/>
        <v>0</v>
      </c>
    </row>
    <row r="19" spans="1:5" ht="17.25" thickBot="1" x14ac:dyDescent="0.35">
      <c r="A19" s="408" t="s">
        <v>44</v>
      </c>
      <c r="B19" s="409"/>
      <c r="C19" s="409"/>
      <c r="D19" s="420"/>
      <c r="E19" s="222">
        <f>SUM(E4:E18)*2</f>
        <v>0</v>
      </c>
    </row>
    <row r="20" spans="1:5" ht="17.25" thickBot="1" x14ac:dyDescent="0.35">
      <c r="A20" s="421"/>
      <c r="B20" s="421"/>
      <c r="C20" s="422"/>
      <c r="D20" s="225" t="s">
        <v>93</v>
      </c>
      <c r="E20" s="226">
        <f>E19/ASG!F16</f>
        <v>0</v>
      </c>
    </row>
    <row r="21" spans="1:5" x14ac:dyDescent="0.3">
      <c r="A21" s="248"/>
      <c r="B21" s="248"/>
      <c r="C21" s="248"/>
      <c r="D21" s="248"/>
      <c r="E21" s="248"/>
    </row>
  </sheetData>
  <mergeCells count="4">
    <mergeCell ref="A19:D19"/>
    <mergeCell ref="A20:C20"/>
    <mergeCell ref="A1:E1"/>
    <mergeCell ref="A2:E2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4" orientation="portrait" r:id="rId1"/>
  <headerFooter>
    <oddHeader>&amp;L&amp;8&amp;Z, &amp;F, &amp;A</oddHeader>
    <oddFooter>&amp;C&amp;8&amp;P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F18"/>
  <sheetViews>
    <sheetView showGridLines="0" view="pageBreakPreview" topLeftCell="A3" zoomScaleNormal="100" zoomScaleSheetLayoutView="100" workbookViewId="0">
      <selection activeCell="A18" sqref="A18:D18"/>
    </sheetView>
  </sheetViews>
  <sheetFormatPr defaultRowHeight="15" x14ac:dyDescent="0.3"/>
  <cols>
    <col min="1" max="1" width="39.140625" style="248" customWidth="1"/>
    <col min="2" max="2" width="13.7109375" style="248" bestFit="1" customWidth="1"/>
    <col min="3" max="3" width="13.7109375" style="248" customWidth="1"/>
    <col min="4" max="4" width="14.42578125" style="248" customWidth="1"/>
    <col min="5" max="5" width="17.7109375" style="248" bestFit="1" customWidth="1"/>
    <col min="6" max="257" width="9.140625" style="249"/>
    <col min="258" max="258" width="39.140625" style="249" customWidth="1"/>
    <col min="259" max="259" width="11.85546875" style="249" bestFit="1" customWidth="1"/>
    <col min="260" max="260" width="14.42578125" style="249" customWidth="1"/>
    <col min="261" max="261" width="16.7109375" style="249" bestFit="1" customWidth="1"/>
    <col min="262" max="513" width="9.140625" style="249"/>
    <col min="514" max="514" width="39.140625" style="249" customWidth="1"/>
    <col min="515" max="515" width="11.85546875" style="249" bestFit="1" customWidth="1"/>
    <col min="516" max="516" width="14.42578125" style="249" customWidth="1"/>
    <col min="517" max="517" width="16.7109375" style="249" bestFit="1" customWidth="1"/>
    <col min="518" max="769" width="9.140625" style="249"/>
    <col min="770" max="770" width="39.140625" style="249" customWidth="1"/>
    <col min="771" max="771" width="11.85546875" style="249" bestFit="1" customWidth="1"/>
    <col min="772" max="772" width="14.42578125" style="249" customWidth="1"/>
    <col min="773" max="773" width="16.7109375" style="249" bestFit="1" customWidth="1"/>
    <col min="774" max="1025" width="9.140625" style="249"/>
    <col min="1026" max="1026" width="39.140625" style="249" customWidth="1"/>
    <col min="1027" max="1027" width="11.85546875" style="249" bestFit="1" customWidth="1"/>
    <col min="1028" max="1028" width="14.42578125" style="249" customWidth="1"/>
    <col min="1029" max="1029" width="16.7109375" style="249" bestFit="1" customWidth="1"/>
    <col min="1030" max="1281" width="9.140625" style="249"/>
    <col min="1282" max="1282" width="39.140625" style="249" customWidth="1"/>
    <col min="1283" max="1283" width="11.85546875" style="249" bestFit="1" customWidth="1"/>
    <col min="1284" max="1284" width="14.42578125" style="249" customWidth="1"/>
    <col min="1285" max="1285" width="16.7109375" style="249" bestFit="1" customWidth="1"/>
    <col min="1286" max="1537" width="9.140625" style="249"/>
    <col min="1538" max="1538" width="39.140625" style="249" customWidth="1"/>
    <col min="1539" max="1539" width="11.85546875" style="249" bestFit="1" customWidth="1"/>
    <col min="1540" max="1540" width="14.42578125" style="249" customWidth="1"/>
    <col min="1541" max="1541" width="16.7109375" style="249" bestFit="1" customWidth="1"/>
    <col min="1542" max="1793" width="9.140625" style="249"/>
    <col min="1794" max="1794" width="39.140625" style="249" customWidth="1"/>
    <col min="1795" max="1795" width="11.85546875" style="249" bestFit="1" customWidth="1"/>
    <col min="1796" max="1796" width="14.42578125" style="249" customWidth="1"/>
    <col min="1797" max="1797" width="16.7109375" style="249" bestFit="1" customWidth="1"/>
    <col min="1798" max="2049" width="9.140625" style="249"/>
    <col min="2050" max="2050" width="39.140625" style="249" customWidth="1"/>
    <col min="2051" max="2051" width="11.85546875" style="249" bestFit="1" customWidth="1"/>
    <col min="2052" max="2052" width="14.42578125" style="249" customWidth="1"/>
    <col min="2053" max="2053" width="16.7109375" style="249" bestFit="1" customWidth="1"/>
    <col min="2054" max="2305" width="9.140625" style="249"/>
    <col min="2306" max="2306" width="39.140625" style="249" customWidth="1"/>
    <col min="2307" max="2307" width="11.85546875" style="249" bestFit="1" customWidth="1"/>
    <col min="2308" max="2308" width="14.42578125" style="249" customWidth="1"/>
    <col min="2309" max="2309" width="16.7109375" style="249" bestFit="1" customWidth="1"/>
    <col min="2310" max="2561" width="9.140625" style="249"/>
    <col min="2562" max="2562" width="39.140625" style="249" customWidth="1"/>
    <col min="2563" max="2563" width="11.85546875" style="249" bestFit="1" customWidth="1"/>
    <col min="2564" max="2564" width="14.42578125" style="249" customWidth="1"/>
    <col min="2565" max="2565" width="16.7109375" style="249" bestFit="1" customWidth="1"/>
    <col min="2566" max="2817" width="9.140625" style="249"/>
    <col min="2818" max="2818" width="39.140625" style="249" customWidth="1"/>
    <col min="2819" max="2819" width="11.85546875" style="249" bestFit="1" customWidth="1"/>
    <col min="2820" max="2820" width="14.42578125" style="249" customWidth="1"/>
    <col min="2821" max="2821" width="16.7109375" style="249" bestFit="1" customWidth="1"/>
    <col min="2822" max="3073" width="9.140625" style="249"/>
    <col min="3074" max="3074" width="39.140625" style="249" customWidth="1"/>
    <col min="3075" max="3075" width="11.85546875" style="249" bestFit="1" customWidth="1"/>
    <col min="3076" max="3076" width="14.42578125" style="249" customWidth="1"/>
    <col min="3077" max="3077" width="16.7109375" style="249" bestFit="1" customWidth="1"/>
    <col min="3078" max="3329" width="9.140625" style="249"/>
    <col min="3330" max="3330" width="39.140625" style="249" customWidth="1"/>
    <col min="3331" max="3331" width="11.85546875" style="249" bestFit="1" customWidth="1"/>
    <col min="3332" max="3332" width="14.42578125" style="249" customWidth="1"/>
    <col min="3333" max="3333" width="16.7109375" style="249" bestFit="1" customWidth="1"/>
    <col min="3334" max="3585" width="9.140625" style="249"/>
    <col min="3586" max="3586" width="39.140625" style="249" customWidth="1"/>
    <col min="3587" max="3587" width="11.85546875" style="249" bestFit="1" customWidth="1"/>
    <col min="3588" max="3588" width="14.42578125" style="249" customWidth="1"/>
    <col min="3589" max="3589" width="16.7109375" style="249" bestFit="1" customWidth="1"/>
    <col min="3590" max="3841" width="9.140625" style="249"/>
    <col min="3842" max="3842" width="39.140625" style="249" customWidth="1"/>
    <col min="3843" max="3843" width="11.85546875" style="249" bestFit="1" customWidth="1"/>
    <col min="3844" max="3844" width="14.42578125" style="249" customWidth="1"/>
    <col min="3845" max="3845" width="16.7109375" style="249" bestFit="1" customWidth="1"/>
    <col min="3846" max="4097" width="9.140625" style="249"/>
    <col min="4098" max="4098" width="39.140625" style="249" customWidth="1"/>
    <col min="4099" max="4099" width="11.85546875" style="249" bestFit="1" customWidth="1"/>
    <col min="4100" max="4100" width="14.42578125" style="249" customWidth="1"/>
    <col min="4101" max="4101" width="16.7109375" style="249" bestFit="1" customWidth="1"/>
    <col min="4102" max="4353" width="9.140625" style="249"/>
    <col min="4354" max="4354" width="39.140625" style="249" customWidth="1"/>
    <col min="4355" max="4355" width="11.85546875" style="249" bestFit="1" customWidth="1"/>
    <col min="4356" max="4356" width="14.42578125" style="249" customWidth="1"/>
    <col min="4357" max="4357" width="16.7109375" style="249" bestFit="1" customWidth="1"/>
    <col min="4358" max="4609" width="9.140625" style="249"/>
    <col min="4610" max="4610" width="39.140625" style="249" customWidth="1"/>
    <col min="4611" max="4611" width="11.85546875" style="249" bestFit="1" customWidth="1"/>
    <col min="4612" max="4612" width="14.42578125" style="249" customWidth="1"/>
    <col min="4613" max="4613" width="16.7109375" style="249" bestFit="1" customWidth="1"/>
    <col min="4614" max="4865" width="9.140625" style="249"/>
    <col min="4866" max="4866" width="39.140625" style="249" customWidth="1"/>
    <col min="4867" max="4867" width="11.85546875" style="249" bestFit="1" customWidth="1"/>
    <col min="4868" max="4868" width="14.42578125" style="249" customWidth="1"/>
    <col min="4869" max="4869" width="16.7109375" style="249" bestFit="1" customWidth="1"/>
    <col min="4870" max="5121" width="9.140625" style="249"/>
    <col min="5122" max="5122" width="39.140625" style="249" customWidth="1"/>
    <col min="5123" max="5123" width="11.85546875" style="249" bestFit="1" customWidth="1"/>
    <col min="5124" max="5124" width="14.42578125" style="249" customWidth="1"/>
    <col min="5125" max="5125" width="16.7109375" style="249" bestFit="1" customWidth="1"/>
    <col min="5126" max="5377" width="9.140625" style="249"/>
    <col min="5378" max="5378" width="39.140625" style="249" customWidth="1"/>
    <col min="5379" max="5379" width="11.85546875" style="249" bestFit="1" customWidth="1"/>
    <col min="5380" max="5380" width="14.42578125" style="249" customWidth="1"/>
    <col min="5381" max="5381" width="16.7109375" style="249" bestFit="1" customWidth="1"/>
    <col min="5382" max="5633" width="9.140625" style="249"/>
    <col min="5634" max="5634" width="39.140625" style="249" customWidth="1"/>
    <col min="5635" max="5635" width="11.85546875" style="249" bestFit="1" customWidth="1"/>
    <col min="5636" max="5636" width="14.42578125" style="249" customWidth="1"/>
    <col min="5637" max="5637" width="16.7109375" style="249" bestFit="1" customWidth="1"/>
    <col min="5638" max="5889" width="9.140625" style="249"/>
    <col min="5890" max="5890" width="39.140625" style="249" customWidth="1"/>
    <col min="5891" max="5891" width="11.85546875" style="249" bestFit="1" customWidth="1"/>
    <col min="5892" max="5892" width="14.42578125" style="249" customWidth="1"/>
    <col min="5893" max="5893" width="16.7109375" style="249" bestFit="1" customWidth="1"/>
    <col min="5894" max="6145" width="9.140625" style="249"/>
    <col min="6146" max="6146" width="39.140625" style="249" customWidth="1"/>
    <col min="6147" max="6147" width="11.85546875" style="249" bestFit="1" customWidth="1"/>
    <col min="6148" max="6148" width="14.42578125" style="249" customWidth="1"/>
    <col min="6149" max="6149" width="16.7109375" style="249" bestFit="1" customWidth="1"/>
    <col min="6150" max="6401" width="9.140625" style="249"/>
    <col min="6402" max="6402" width="39.140625" style="249" customWidth="1"/>
    <col min="6403" max="6403" width="11.85546875" style="249" bestFit="1" customWidth="1"/>
    <col min="6404" max="6404" width="14.42578125" style="249" customWidth="1"/>
    <col min="6405" max="6405" width="16.7109375" style="249" bestFit="1" customWidth="1"/>
    <col min="6406" max="6657" width="9.140625" style="249"/>
    <col min="6658" max="6658" width="39.140625" style="249" customWidth="1"/>
    <col min="6659" max="6659" width="11.85546875" style="249" bestFit="1" customWidth="1"/>
    <col min="6660" max="6660" width="14.42578125" style="249" customWidth="1"/>
    <col min="6661" max="6661" width="16.7109375" style="249" bestFit="1" customWidth="1"/>
    <col min="6662" max="6913" width="9.140625" style="249"/>
    <col min="6914" max="6914" width="39.140625" style="249" customWidth="1"/>
    <col min="6915" max="6915" width="11.85546875" style="249" bestFit="1" customWidth="1"/>
    <col min="6916" max="6916" width="14.42578125" style="249" customWidth="1"/>
    <col min="6917" max="6917" width="16.7109375" style="249" bestFit="1" customWidth="1"/>
    <col min="6918" max="7169" width="9.140625" style="249"/>
    <col min="7170" max="7170" width="39.140625" style="249" customWidth="1"/>
    <col min="7171" max="7171" width="11.85546875" style="249" bestFit="1" customWidth="1"/>
    <col min="7172" max="7172" width="14.42578125" style="249" customWidth="1"/>
    <col min="7173" max="7173" width="16.7109375" style="249" bestFit="1" customWidth="1"/>
    <col min="7174" max="7425" width="9.140625" style="249"/>
    <col min="7426" max="7426" width="39.140625" style="249" customWidth="1"/>
    <col min="7427" max="7427" width="11.85546875" style="249" bestFit="1" customWidth="1"/>
    <col min="7428" max="7428" width="14.42578125" style="249" customWidth="1"/>
    <col min="7429" max="7429" width="16.7109375" style="249" bestFit="1" customWidth="1"/>
    <col min="7430" max="7681" width="9.140625" style="249"/>
    <col min="7682" max="7682" width="39.140625" style="249" customWidth="1"/>
    <col min="7683" max="7683" width="11.85546875" style="249" bestFit="1" customWidth="1"/>
    <col min="7684" max="7684" width="14.42578125" style="249" customWidth="1"/>
    <col min="7685" max="7685" width="16.7109375" style="249" bestFit="1" customWidth="1"/>
    <col min="7686" max="7937" width="9.140625" style="249"/>
    <col min="7938" max="7938" width="39.140625" style="249" customWidth="1"/>
    <col min="7939" max="7939" width="11.85546875" style="249" bestFit="1" customWidth="1"/>
    <col min="7940" max="7940" width="14.42578125" style="249" customWidth="1"/>
    <col min="7941" max="7941" width="16.7109375" style="249" bestFit="1" customWidth="1"/>
    <col min="7942" max="8193" width="9.140625" style="249"/>
    <col min="8194" max="8194" width="39.140625" style="249" customWidth="1"/>
    <col min="8195" max="8195" width="11.85546875" style="249" bestFit="1" customWidth="1"/>
    <col min="8196" max="8196" width="14.42578125" style="249" customWidth="1"/>
    <col min="8197" max="8197" width="16.7109375" style="249" bestFit="1" customWidth="1"/>
    <col min="8198" max="8449" width="9.140625" style="249"/>
    <col min="8450" max="8450" width="39.140625" style="249" customWidth="1"/>
    <col min="8451" max="8451" width="11.85546875" style="249" bestFit="1" customWidth="1"/>
    <col min="8452" max="8452" width="14.42578125" style="249" customWidth="1"/>
    <col min="8453" max="8453" width="16.7109375" style="249" bestFit="1" customWidth="1"/>
    <col min="8454" max="8705" width="9.140625" style="249"/>
    <col min="8706" max="8706" width="39.140625" style="249" customWidth="1"/>
    <col min="8707" max="8707" width="11.85546875" style="249" bestFit="1" customWidth="1"/>
    <col min="8708" max="8708" width="14.42578125" style="249" customWidth="1"/>
    <col min="8709" max="8709" width="16.7109375" style="249" bestFit="1" customWidth="1"/>
    <col min="8710" max="8961" width="9.140625" style="249"/>
    <col min="8962" max="8962" width="39.140625" style="249" customWidth="1"/>
    <col min="8963" max="8963" width="11.85546875" style="249" bestFit="1" customWidth="1"/>
    <col min="8964" max="8964" width="14.42578125" style="249" customWidth="1"/>
    <col min="8965" max="8965" width="16.7109375" style="249" bestFit="1" customWidth="1"/>
    <col min="8966" max="9217" width="9.140625" style="249"/>
    <col min="9218" max="9218" width="39.140625" style="249" customWidth="1"/>
    <col min="9219" max="9219" width="11.85546875" style="249" bestFit="1" customWidth="1"/>
    <col min="9220" max="9220" width="14.42578125" style="249" customWidth="1"/>
    <col min="9221" max="9221" width="16.7109375" style="249" bestFit="1" customWidth="1"/>
    <col min="9222" max="9473" width="9.140625" style="249"/>
    <col min="9474" max="9474" width="39.140625" style="249" customWidth="1"/>
    <col min="9475" max="9475" width="11.85546875" style="249" bestFit="1" customWidth="1"/>
    <col min="9476" max="9476" width="14.42578125" style="249" customWidth="1"/>
    <col min="9477" max="9477" width="16.7109375" style="249" bestFit="1" customWidth="1"/>
    <col min="9478" max="9729" width="9.140625" style="249"/>
    <col min="9730" max="9730" width="39.140625" style="249" customWidth="1"/>
    <col min="9731" max="9731" width="11.85546875" style="249" bestFit="1" customWidth="1"/>
    <col min="9732" max="9732" width="14.42578125" style="249" customWidth="1"/>
    <col min="9733" max="9733" width="16.7109375" style="249" bestFit="1" customWidth="1"/>
    <col min="9734" max="9985" width="9.140625" style="249"/>
    <col min="9986" max="9986" width="39.140625" style="249" customWidth="1"/>
    <col min="9987" max="9987" width="11.85546875" style="249" bestFit="1" customWidth="1"/>
    <col min="9988" max="9988" width="14.42578125" style="249" customWidth="1"/>
    <col min="9989" max="9989" width="16.7109375" style="249" bestFit="1" customWidth="1"/>
    <col min="9990" max="10241" width="9.140625" style="249"/>
    <col min="10242" max="10242" width="39.140625" style="249" customWidth="1"/>
    <col min="10243" max="10243" width="11.85546875" style="249" bestFit="1" customWidth="1"/>
    <col min="10244" max="10244" width="14.42578125" style="249" customWidth="1"/>
    <col min="10245" max="10245" width="16.7109375" style="249" bestFit="1" customWidth="1"/>
    <col min="10246" max="10497" width="9.140625" style="249"/>
    <col min="10498" max="10498" width="39.140625" style="249" customWidth="1"/>
    <col min="10499" max="10499" width="11.85546875" style="249" bestFit="1" customWidth="1"/>
    <col min="10500" max="10500" width="14.42578125" style="249" customWidth="1"/>
    <col min="10501" max="10501" width="16.7109375" style="249" bestFit="1" customWidth="1"/>
    <col min="10502" max="10753" width="9.140625" style="249"/>
    <col min="10754" max="10754" width="39.140625" style="249" customWidth="1"/>
    <col min="10755" max="10755" width="11.85546875" style="249" bestFit="1" customWidth="1"/>
    <col min="10756" max="10756" width="14.42578125" style="249" customWidth="1"/>
    <col min="10757" max="10757" width="16.7109375" style="249" bestFit="1" customWidth="1"/>
    <col min="10758" max="11009" width="9.140625" style="249"/>
    <col min="11010" max="11010" width="39.140625" style="249" customWidth="1"/>
    <col min="11011" max="11011" width="11.85546875" style="249" bestFit="1" customWidth="1"/>
    <col min="11012" max="11012" width="14.42578125" style="249" customWidth="1"/>
    <col min="11013" max="11013" width="16.7109375" style="249" bestFit="1" customWidth="1"/>
    <col min="11014" max="11265" width="9.140625" style="249"/>
    <col min="11266" max="11266" width="39.140625" style="249" customWidth="1"/>
    <col min="11267" max="11267" width="11.85546875" style="249" bestFit="1" customWidth="1"/>
    <col min="11268" max="11268" width="14.42578125" style="249" customWidth="1"/>
    <col min="11269" max="11269" width="16.7109375" style="249" bestFit="1" customWidth="1"/>
    <col min="11270" max="11521" width="9.140625" style="249"/>
    <col min="11522" max="11522" width="39.140625" style="249" customWidth="1"/>
    <col min="11523" max="11523" width="11.85546875" style="249" bestFit="1" customWidth="1"/>
    <col min="11524" max="11524" width="14.42578125" style="249" customWidth="1"/>
    <col min="11525" max="11525" width="16.7109375" style="249" bestFit="1" customWidth="1"/>
    <col min="11526" max="11777" width="9.140625" style="249"/>
    <col min="11778" max="11778" width="39.140625" style="249" customWidth="1"/>
    <col min="11779" max="11779" width="11.85546875" style="249" bestFit="1" customWidth="1"/>
    <col min="11780" max="11780" width="14.42578125" style="249" customWidth="1"/>
    <col min="11781" max="11781" width="16.7109375" style="249" bestFit="1" customWidth="1"/>
    <col min="11782" max="12033" width="9.140625" style="249"/>
    <col min="12034" max="12034" width="39.140625" style="249" customWidth="1"/>
    <col min="12035" max="12035" width="11.85546875" style="249" bestFit="1" customWidth="1"/>
    <col min="12036" max="12036" width="14.42578125" style="249" customWidth="1"/>
    <col min="12037" max="12037" width="16.7109375" style="249" bestFit="1" customWidth="1"/>
    <col min="12038" max="12289" width="9.140625" style="249"/>
    <col min="12290" max="12290" width="39.140625" style="249" customWidth="1"/>
    <col min="12291" max="12291" width="11.85546875" style="249" bestFit="1" customWidth="1"/>
    <col min="12292" max="12292" width="14.42578125" style="249" customWidth="1"/>
    <col min="12293" max="12293" width="16.7109375" style="249" bestFit="1" customWidth="1"/>
    <col min="12294" max="12545" width="9.140625" style="249"/>
    <col min="12546" max="12546" width="39.140625" style="249" customWidth="1"/>
    <col min="12547" max="12547" width="11.85546875" style="249" bestFit="1" customWidth="1"/>
    <col min="12548" max="12548" width="14.42578125" style="249" customWidth="1"/>
    <col min="12549" max="12549" width="16.7109375" style="249" bestFit="1" customWidth="1"/>
    <col min="12550" max="12801" width="9.140625" style="249"/>
    <col min="12802" max="12802" width="39.140625" style="249" customWidth="1"/>
    <col min="12803" max="12803" width="11.85546875" style="249" bestFit="1" customWidth="1"/>
    <col min="12804" max="12804" width="14.42578125" style="249" customWidth="1"/>
    <col min="12805" max="12805" width="16.7109375" style="249" bestFit="1" customWidth="1"/>
    <col min="12806" max="13057" width="9.140625" style="249"/>
    <col min="13058" max="13058" width="39.140625" style="249" customWidth="1"/>
    <col min="13059" max="13059" width="11.85546875" style="249" bestFit="1" customWidth="1"/>
    <col min="13060" max="13060" width="14.42578125" style="249" customWidth="1"/>
    <col min="13061" max="13061" width="16.7109375" style="249" bestFit="1" customWidth="1"/>
    <col min="13062" max="13313" width="9.140625" style="249"/>
    <col min="13314" max="13314" width="39.140625" style="249" customWidth="1"/>
    <col min="13315" max="13315" width="11.85546875" style="249" bestFit="1" customWidth="1"/>
    <col min="13316" max="13316" width="14.42578125" style="249" customWidth="1"/>
    <col min="13317" max="13317" width="16.7109375" style="249" bestFit="1" customWidth="1"/>
    <col min="13318" max="13569" width="9.140625" style="249"/>
    <col min="13570" max="13570" width="39.140625" style="249" customWidth="1"/>
    <col min="13571" max="13571" width="11.85546875" style="249" bestFit="1" customWidth="1"/>
    <col min="13572" max="13572" width="14.42578125" style="249" customWidth="1"/>
    <col min="13573" max="13573" width="16.7109375" style="249" bestFit="1" customWidth="1"/>
    <col min="13574" max="13825" width="9.140625" style="249"/>
    <col min="13826" max="13826" width="39.140625" style="249" customWidth="1"/>
    <col min="13827" max="13827" width="11.85546875" style="249" bestFit="1" customWidth="1"/>
    <col min="13828" max="13828" width="14.42578125" style="249" customWidth="1"/>
    <col min="13829" max="13829" width="16.7109375" style="249" bestFit="1" customWidth="1"/>
    <col min="13830" max="14081" width="9.140625" style="249"/>
    <col min="14082" max="14082" width="39.140625" style="249" customWidth="1"/>
    <col min="14083" max="14083" width="11.85546875" style="249" bestFit="1" customWidth="1"/>
    <col min="14084" max="14084" width="14.42578125" style="249" customWidth="1"/>
    <col min="14085" max="14085" width="16.7109375" style="249" bestFit="1" customWidth="1"/>
    <col min="14086" max="14337" width="9.140625" style="249"/>
    <col min="14338" max="14338" width="39.140625" style="249" customWidth="1"/>
    <col min="14339" max="14339" width="11.85546875" style="249" bestFit="1" customWidth="1"/>
    <col min="14340" max="14340" width="14.42578125" style="249" customWidth="1"/>
    <col min="14341" max="14341" width="16.7109375" style="249" bestFit="1" customWidth="1"/>
    <col min="14342" max="14593" width="9.140625" style="249"/>
    <col min="14594" max="14594" width="39.140625" style="249" customWidth="1"/>
    <col min="14595" max="14595" width="11.85546875" style="249" bestFit="1" customWidth="1"/>
    <col min="14596" max="14596" width="14.42578125" style="249" customWidth="1"/>
    <col min="14597" max="14597" width="16.7109375" style="249" bestFit="1" customWidth="1"/>
    <col min="14598" max="14849" width="9.140625" style="249"/>
    <col min="14850" max="14850" width="39.140625" style="249" customWidth="1"/>
    <col min="14851" max="14851" width="11.85546875" style="249" bestFit="1" customWidth="1"/>
    <col min="14852" max="14852" width="14.42578125" style="249" customWidth="1"/>
    <col min="14853" max="14853" width="16.7109375" style="249" bestFit="1" customWidth="1"/>
    <col min="14854" max="15105" width="9.140625" style="249"/>
    <col min="15106" max="15106" width="39.140625" style="249" customWidth="1"/>
    <col min="15107" max="15107" width="11.85546875" style="249" bestFit="1" customWidth="1"/>
    <col min="15108" max="15108" width="14.42578125" style="249" customWidth="1"/>
    <col min="15109" max="15109" width="16.7109375" style="249" bestFit="1" customWidth="1"/>
    <col min="15110" max="15361" width="9.140625" style="249"/>
    <col min="15362" max="15362" width="39.140625" style="249" customWidth="1"/>
    <col min="15363" max="15363" width="11.85546875" style="249" bestFit="1" customWidth="1"/>
    <col min="15364" max="15364" width="14.42578125" style="249" customWidth="1"/>
    <col min="15365" max="15365" width="16.7109375" style="249" bestFit="1" customWidth="1"/>
    <col min="15366" max="15617" width="9.140625" style="249"/>
    <col min="15618" max="15618" width="39.140625" style="249" customWidth="1"/>
    <col min="15619" max="15619" width="11.85546875" style="249" bestFit="1" customWidth="1"/>
    <col min="15620" max="15620" width="14.42578125" style="249" customWidth="1"/>
    <col min="15621" max="15621" width="16.7109375" style="249" bestFit="1" customWidth="1"/>
    <col min="15622" max="15873" width="9.140625" style="249"/>
    <col min="15874" max="15874" width="39.140625" style="249" customWidth="1"/>
    <col min="15875" max="15875" width="11.85546875" style="249" bestFit="1" customWidth="1"/>
    <col min="15876" max="15876" width="14.42578125" style="249" customWidth="1"/>
    <col min="15877" max="15877" width="16.7109375" style="249" bestFit="1" customWidth="1"/>
    <col min="15878" max="16129" width="9.140625" style="249"/>
    <col min="16130" max="16130" width="39.140625" style="249" customWidth="1"/>
    <col min="16131" max="16131" width="11.85546875" style="249" bestFit="1" customWidth="1"/>
    <col min="16132" max="16132" width="14.42578125" style="249" customWidth="1"/>
    <col min="16133" max="16133" width="16.7109375" style="249" bestFit="1" customWidth="1"/>
    <col min="16134" max="16384" width="9.140625" style="249"/>
  </cols>
  <sheetData>
    <row r="1" spans="1:6" s="245" customFormat="1" ht="15.75" thickBot="1" x14ac:dyDescent="0.35">
      <c r="A1" s="427" t="s">
        <v>110</v>
      </c>
      <c r="B1" s="428"/>
      <c r="C1" s="428"/>
      <c r="D1" s="428"/>
      <c r="E1" s="429"/>
      <c r="F1" s="269"/>
    </row>
    <row r="2" spans="1:6" s="245" customFormat="1" ht="15.75" thickBot="1" x14ac:dyDescent="0.35">
      <c r="A2" s="423" t="s">
        <v>133</v>
      </c>
      <c r="B2" s="424"/>
      <c r="C2" s="424"/>
      <c r="D2" s="424"/>
      <c r="E2" s="425"/>
      <c r="F2" s="269"/>
    </row>
    <row r="3" spans="1:6" s="245" customFormat="1" ht="15.75" thickBot="1" x14ac:dyDescent="0.35">
      <c r="A3" s="270"/>
      <c r="B3" s="224"/>
      <c r="C3" s="224"/>
      <c r="D3" s="224"/>
      <c r="E3" s="224"/>
      <c r="F3" s="269"/>
    </row>
    <row r="4" spans="1:6" s="245" customFormat="1" ht="30.75" thickBot="1" x14ac:dyDescent="0.35">
      <c r="A4" s="214" t="s">
        <v>89</v>
      </c>
      <c r="B4" s="214" t="s">
        <v>296</v>
      </c>
      <c r="C4" s="214" t="s">
        <v>303</v>
      </c>
      <c r="D4" s="215" t="s">
        <v>90</v>
      </c>
      <c r="E4" s="215" t="s">
        <v>308</v>
      </c>
      <c r="F4" s="269"/>
    </row>
    <row r="5" spans="1:6" s="245" customFormat="1" x14ac:dyDescent="0.3">
      <c r="A5" s="220" t="s">
        <v>138</v>
      </c>
      <c r="B5" s="221" t="s">
        <v>299</v>
      </c>
      <c r="C5" s="218">
        <v>1</v>
      </c>
      <c r="D5" s="251">
        <v>0</v>
      </c>
      <c r="E5" s="219">
        <f t="shared" ref="E5:E16" si="0">D5*C5</f>
        <v>0</v>
      </c>
      <c r="F5" s="269"/>
    </row>
    <row r="6" spans="1:6" s="245" customFormat="1" x14ac:dyDescent="0.3">
      <c r="A6" s="220" t="s">
        <v>139</v>
      </c>
      <c r="B6" s="252" t="s">
        <v>299</v>
      </c>
      <c r="C6" s="218">
        <v>1</v>
      </c>
      <c r="D6" s="251">
        <v>0</v>
      </c>
      <c r="E6" s="219">
        <f t="shared" si="0"/>
        <v>0</v>
      </c>
      <c r="F6" s="269"/>
    </row>
    <row r="7" spans="1:6" s="245" customFormat="1" x14ac:dyDescent="0.3">
      <c r="A7" s="220" t="s">
        <v>140</v>
      </c>
      <c r="B7" s="253" t="s">
        <v>299</v>
      </c>
      <c r="C7" s="218">
        <v>1</v>
      </c>
      <c r="D7" s="251">
        <v>0</v>
      </c>
      <c r="E7" s="219">
        <f t="shared" si="0"/>
        <v>0</v>
      </c>
      <c r="F7" s="269"/>
    </row>
    <row r="8" spans="1:6" s="245" customFormat="1" x14ac:dyDescent="0.3">
      <c r="A8" s="220" t="s">
        <v>141</v>
      </c>
      <c r="B8" s="221" t="s">
        <v>299</v>
      </c>
      <c r="C8" s="218">
        <v>1</v>
      </c>
      <c r="D8" s="251">
        <v>0</v>
      </c>
      <c r="E8" s="219">
        <f t="shared" si="0"/>
        <v>0</v>
      </c>
      <c r="F8" s="269"/>
    </row>
    <row r="9" spans="1:6" s="245" customFormat="1" x14ac:dyDescent="0.3">
      <c r="A9" s="220" t="s">
        <v>142</v>
      </c>
      <c r="B9" s="221" t="s">
        <v>299</v>
      </c>
      <c r="C9" s="218">
        <v>1</v>
      </c>
      <c r="D9" s="251">
        <v>0</v>
      </c>
      <c r="E9" s="219">
        <f t="shared" si="0"/>
        <v>0</v>
      </c>
      <c r="F9" s="269"/>
    </row>
    <row r="10" spans="1:6" s="245" customFormat="1" x14ac:dyDescent="0.3">
      <c r="A10" s="220" t="s">
        <v>143</v>
      </c>
      <c r="B10" s="221" t="s">
        <v>299</v>
      </c>
      <c r="C10" s="218">
        <v>1</v>
      </c>
      <c r="D10" s="251">
        <v>0</v>
      </c>
      <c r="E10" s="219">
        <f t="shared" si="0"/>
        <v>0</v>
      </c>
      <c r="F10" s="269"/>
    </row>
    <row r="11" spans="1:6" s="245" customFormat="1" x14ac:dyDescent="0.3">
      <c r="A11" s="220" t="s">
        <v>144</v>
      </c>
      <c r="B11" s="221" t="s">
        <v>299</v>
      </c>
      <c r="C11" s="218">
        <v>1</v>
      </c>
      <c r="D11" s="251">
        <v>0</v>
      </c>
      <c r="E11" s="219">
        <f t="shared" si="0"/>
        <v>0</v>
      </c>
    </row>
    <row r="12" spans="1:6" s="245" customFormat="1" ht="30" x14ac:dyDescent="0.3">
      <c r="A12" s="220" t="s">
        <v>145</v>
      </c>
      <c r="B12" s="221" t="s">
        <v>299</v>
      </c>
      <c r="C12" s="218">
        <v>1</v>
      </c>
      <c r="D12" s="251">
        <v>0</v>
      </c>
      <c r="E12" s="219">
        <f t="shared" si="0"/>
        <v>0</v>
      </c>
    </row>
    <row r="13" spans="1:6" s="245" customFormat="1" x14ac:dyDescent="0.3">
      <c r="A13" s="220" t="s">
        <v>146</v>
      </c>
      <c r="B13" s="221" t="s">
        <v>299</v>
      </c>
      <c r="C13" s="218">
        <v>1</v>
      </c>
      <c r="D13" s="251">
        <v>0</v>
      </c>
      <c r="E13" s="219">
        <f t="shared" si="0"/>
        <v>0</v>
      </c>
    </row>
    <row r="14" spans="1:6" s="245" customFormat="1" ht="30" x14ac:dyDescent="0.3">
      <c r="A14" s="220" t="s">
        <v>147</v>
      </c>
      <c r="B14" s="221" t="s">
        <v>299</v>
      </c>
      <c r="C14" s="218">
        <v>1</v>
      </c>
      <c r="D14" s="251">
        <v>0</v>
      </c>
      <c r="E14" s="219">
        <f t="shared" si="0"/>
        <v>0</v>
      </c>
    </row>
    <row r="15" spans="1:6" s="245" customFormat="1" x14ac:dyDescent="0.3">
      <c r="A15" s="220" t="s">
        <v>148</v>
      </c>
      <c r="B15" s="221" t="s">
        <v>299</v>
      </c>
      <c r="C15" s="218">
        <v>1</v>
      </c>
      <c r="D15" s="251">
        <v>0</v>
      </c>
      <c r="E15" s="219">
        <f t="shared" si="0"/>
        <v>0</v>
      </c>
    </row>
    <row r="16" spans="1:6" s="245" customFormat="1" x14ac:dyDescent="0.3">
      <c r="A16" s="220" t="s">
        <v>149</v>
      </c>
      <c r="B16" s="221" t="s">
        <v>299</v>
      </c>
      <c r="C16" s="218">
        <v>1</v>
      </c>
      <c r="D16" s="251">
        <v>0</v>
      </c>
      <c r="E16" s="219">
        <f t="shared" si="0"/>
        <v>0</v>
      </c>
    </row>
    <row r="17" spans="1:5" s="245" customFormat="1" ht="16.5" customHeight="1" thickBot="1" x14ac:dyDescent="0.35">
      <c r="A17" s="408" t="s">
        <v>44</v>
      </c>
      <c r="B17" s="409"/>
      <c r="C17" s="409"/>
      <c r="D17" s="420"/>
      <c r="E17" s="222">
        <f>SUM(E5:E16)</f>
        <v>0</v>
      </c>
    </row>
    <row r="18" spans="1:5" s="245" customFormat="1" ht="16.5" customHeight="1" thickBot="1" x14ac:dyDescent="0.35">
      <c r="A18" s="430" t="s">
        <v>150</v>
      </c>
      <c r="B18" s="430"/>
      <c r="C18" s="430"/>
      <c r="D18" s="431"/>
      <c r="E18" s="226">
        <f>E17*0.2/12</f>
        <v>0</v>
      </c>
    </row>
  </sheetData>
  <mergeCells count="4">
    <mergeCell ref="A1:E1"/>
    <mergeCell ref="A2:E2"/>
    <mergeCell ref="A17:D17"/>
    <mergeCell ref="A18:D18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93" orientation="portrait" r:id="rId1"/>
  <headerFooter>
    <oddHeader>&amp;L&amp;8&amp;Z, &amp;F, &amp;A</oddHeader>
    <oddFooter>&amp;C&amp;8&amp;P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U279"/>
  <sheetViews>
    <sheetView showGridLines="0" view="pageBreakPreview" topLeftCell="A9" zoomScaleNormal="100" zoomScaleSheetLayoutView="100" workbookViewId="0">
      <selection activeCell="A134" sqref="A134:G138"/>
    </sheetView>
  </sheetViews>
  <sheetFormatPr defaultColWidth="10.85546875" defaultRowHeight="16.5" x14ac:dyDescent="0.25"/>
  <cols>
    <col min="1" max="1" width="4.7109375" style="132" customWidth="1"/>
    <col min="2" max="2" width="33" style="132" customWidth="1"/>
    <col min="3" max="3" width="15.7109375" style="132" customWidth="1"/>
    <col min="4" max="4" width="14.7109375" style="132" customWidth="1"/>
    <col min="5" max="5" width="15.85546875" style="132" customWidth="1"/>
    <col min="6" max="6" width="13.140625" style="132" customWidth="1"/>
    <col min="7" max="7" width="16.85546875" style="132" customWidth="1"/>
    <col min="8" max="8" width="14" style="134" customWidth="1"/>
    <col min="9" max="9" width="18.140625" style="134" customWidth="1"/>
    <col min="10" max="10" width="14.28515625" style="133" customWidth="1"/>
    <col min="11" max="11" width="13.28515625" style="133" bestFit="1" customWidth="1"/>
    <col min="12" max="12" width="12.140625" style="133" bestFit="1" customWidth="1"/>
    <col min="13" max="21" width="10.85546875" style="133"/>
    <col min="22" max="256" width="10.85546875" style="134"/>
    <col min="257" max="257" width="4.7109375" style="134" customWidth="1"/>
    <col min="258" max="258" width="33" style="134" customWidth="1"/>
    <col min="259" max="259" width="15.7109375" style="134" customWidth="1"/>
    <col min="260" max="260" width="14.7109375" style="134" customWidth="1"/>
    <col min="261" max="261" width="15.85546875" style="134" customWidth="1"/>
    <col min="262" max="262" width="13.140625" style="134" customWidth="1"/>
    <col min="263" max="263" width="16.85546875" style="134" customWidth="1"/>
    <col min="264" max="264" width="14" style="134" customWidth="1"/>
    <col min="265" max="265" width="18.140625" style="134" customWidth="1"/>
    <col min="266" max="266" width="14.28515625" style="134" customWidth="1"/>
    <col min="267" max="267" width="13.28515625" style="134" bestFit="1" customWidth="1"/>
    <col min="268" max="268" width="12.140625" style="134" bestFit="1" customWidth="1"/>
    <col min="269" max="512" width="10.85546875" style="134"/>
    <col min="513" max="513" width="4.7109375" style="134" customWidth="1"/>
    <col min="514" max="514" width="33" style="134" customWidth="1"/>
    <col min="515" max="515" width="15.7109375" style="134" customWidth="1"/>
    <col min="516" max="516" width="14.7109375" style="134" customWidth="1"/>
    <col min="517" max="517" width="15.85546875" style="134" customWidth="1"/>
    <col min="518" max="518" width="13.140625" style="134" customWidth="1"/>
    <col min="519" max="519" width="16.85546875" style="134" customWidth="1"/>
    <col min="520" max="520" width="14" style="134" customWidth="1"/>
    <col min="521" max="521" width="18.140625" style="134" customWidth="1"/>
    <col min="522" max="522" width="14.28515625" style="134" customWidth="1"/>
    <col min="523" max="523" width="13.28515625" style="134" bestFit="1" customWidth="1"/>
    <col min="524" max="524" width="12.140625" style="134" bestFit="1" customWidth="1"/>
    <col min="525" max="768" width="10.85546875" style="134"/>
    <col min="769" max="769" width="4.7109375" style="134" customWidth="1"/>
    <col min="770" max="770" width="33" style="134" customWidth="1"/>
    <col min="771" max="771" width="15.7109375" style="134" customWidth="1"/>
    <col min="772" max="772" width="14.7109375" style="134" customWidth="1"/>
    <col min="773" max="773" width="15.85546875" style="134" customWidth="1"/>
    <col min="774" max="774" width="13.140625" style="134" customWidth="1"/>
    <col min="775" max="775" width="16.85546875" style="134" customWidth="1"/>
    <col min="776" max="776" width="14" style="134" customWidth="1"/>
    <col min="777" max="777" width="18.140625" style="134" customWidth="1"/>
    <col min="778" max="778" width="14.28515625" style="134" customWidth="1"/>
    <col min="779" max="779" width="13.28515625" style="134" bestFit="1" customWidth="1"/>
    <col min="780" max="780" width="12.140625" style="134" bestFit="1" customWidth="1"/>
    <col min="781" max="1024" width="10.85546875" style="134"/>
    <col min="1025" max="1025" width="4.7109375" style="134" customWidth="1"/>
    <col min="1026" max="1026" width="33" style="134" customWidth="1"/>
    <col min="1027" max="1027" width="15.7109375" style="134" customWidth="1"/>
    <col min="1028" max="1028" width="14.7109375" style="134" customWidth="1"/>
    <col min="1029" max="1029" width="15.85546875" style="134" customWidth="1"/>
    <col min="1030" max="1030" width="13.140625" style="134" customWidth="1"/>
    <col min="1031" max="1031" width="16.85546875" style="134" customWidth="1"/>
    <col min="1032" max="1032" width="14" style="134" customWidth="1"/>
    <col min="1033" max="1033" width="18.140625" style="134" customWidth="1"/>
    <col min="1034" max="1034" width="14.28515625" style="134" customWidth="1"/>
    <col min="1035" max="1035" width="13.28515625" style="134" bestFit="1" customWidth="1"/>
    <col min="1036" max="1036" width="12.140625" style="134" bestFit="1" customWidth="1"/>
    <col min="1037" max="1280" width="10.85546875" style="134"/>
    <col min="1281" max="1281" width="4.7109375" style="134" customWidth="1"/>
    <col min="1282" max="1282" width="33" style="134" customWidth="1"/>
    <col min="1283" max="1283" width="15.7109375" style="134" customWidth="1"/>
    <col min="1284" max="1284" width="14.7109375" style="134" customWidth="1"/>
    <col min="1285" max="1285" width="15.85546875" style="134" customWidth="1"/>
    <col min="1286" max="1286" width="13.140625" style="134" customWidth="1"/>
    <col min="1287" max="1287" width="16.85546875" style="134" customWidth="1"/>
    <col min="1288" max="1288" width="14" style="134" customWidth="1"/>
    <col min="1289" max="1289" width="18.140625" style="134" customWidth="1"/>
    <col min="1290" max="1290" width="14.28515625" style="134" customWidth="1"/>
    <col min="1291" max="1291" width="13.28515625" style="134" bestFit="1" customWidth="1"/>
    <col min="1292" max="1292" width="12.140625" style="134" bestFit="1" customWidth="1"/>
    <col min="1293" max="1536" width="10.85546875" style="134"/>
    <col min="1537" max="1537" width="4.7109375" style="134" customWidth="1"/>
    <col min="1538" max="1538" width="33" style="134" customWidth="1"/>
    <col min="1539" max="1539" width="15.7109375" style="134" customWidth="1"/>
    <col min="1540" max="1540" width="14.7109375" style="134" customWidth="1"/>
    <col min="1541" max="1541" width="15.85546875" style="134" customWidth="1"/>
    <col min="1542" max="1542" width="13.140625" style="134" customWidth="1"/>
    <col min="1543" max="1543" width="16.85546875" style="134" customWidth="1"/>
    <col min="1544" max="1544" width="14" style="134" customWidth="1"/>
    <col min="1545" max="1545" width="18.140625" style="134" customWidth="1"/>
    <col min="1546" max="1546" width="14.28515625" style="134" customWidth="1"/>
    <col min="1547" max="1547" width="13.28515625" style="134" bestFit="1" customWidth="1"/>
    <col min="1548" max="1548" width="12.140625" style="134" bestFit="1" customWidth="1"/>
    <col min="1549" max="1792" width="10.85546875" style="134"/>
    <col min="1793" max="1793" width="4.7109375" style="134" customWidth="1"/>
    <col min="1794" max="1794" width="33" style="134" customWidth="1"/>
    <col min="1795" max="1795" width="15.7109375" style="134" customWidth="1"/>
    <col min="1796" max="1796" width="14.7109375" style="134" customWidth="1"/>
    <col min="1797" max="1797" width="15.85546875" style="134" customWidth="1"/>
    <col min="1798" max="1798" width="13.140625" style="134" customWidth="1"/>
    <col min="1799" max="1799" width="16.85546875" style="134" customWidth="1"/>
    <col min="1800" max="1800" width="14" style="134" customWidth="1"/>
    <col min="1801" max="1801" width="18.140625" style="134" customWidth="1"/>
    <col min="1802" max="1802" width="14.28515625" style="134" customWidth="1"/>
    <col min="1803" max="1803" width="13.28515625" style="134" bestFit="1" customWidth="1"/>
    <col min="1804" max="1804" width="12.140625" style="134" bestFit="1" customWidth="1"/>
    <col min="1805" max="2048" width="10.85546875" style="134"/>
    <col min="2049" max="2049" width="4.7109375" style="134" customWidth="1"/>
    <col min="2050" max="2050" width="33" style="134" customWidth="1"/>
    <col min="2051" max="2051" width="15.7109375" style="134" customWidth="1"/>
    <col min="2052" max="2052" width="14.7109375" style="134" customWidth="1"/>
    <col min="2053" max="2053" width="15.85546875" style="134" customWidth="1"/>
    <col min="2054" max="2054" width="13.140625" style="134" customWidth="1"/>
    <col min="2055" max="2055" width="16.85546875" style="134" customWidth="1"/>
    <col min="2056" max="2056" width="14" style="134" customWidth="1"/>
    <col min="2057" max="2057" width="18.140625" style="134" customWidth="1"/>
    <col min="2058" max="2058" width="14.28515625" style="134" customWidth="1"/>
    <col min="2059" max="2059" width="13.28515625" style="134" bestFit="1" customWidth="1"/>
    <col min="2060" max="2060" width="12.140625" style="134" bestFit="1" customWidth="1"/>
    <col min="2061" max="2304" width="10.85546875" style="134"/>
    <col min="2305" max="2305" width="4.7109375" style="134" customWidth="1"/>
    <col min="2306" max="2306" width="33" style="134" customWidth="1"/>
    <col min="2307" max="2307" width="15.7109375" style="134" customWidth="1"/>
    <col min="2308" max="2308" width="14.7109375" style="134" customWidth="1"/>
    <col min="2309" max="2309" width="15.85546875" style="134" customWidth="1"/>
    <col min="2310" max="2310" width="13.140625" style="134" customWidth="1"/>
    <col min="2311" max="2311" width="16.85546875" style="134" customWidth="1"/>
    <col min="2312" max="2312" width="14" style="134" customWidth="1"/>
    <col min="2313" max="2313" width="18.140625" style="134" customWidth="1"/>
    <col min="2314" max="2314" width="14.28515625" style="134" customWidth="1"/>
    <col min="2315" max="2315" width="13.28515625" style="134" bestFit="1" customWidth="1"/>
    <col min="2316" max="2316" width="12.140625" style="134" bestFit="1" customWidth="1"/>
    <col min="2317" max="2560" width="10.85546875" style="134"/>
    <col min="2561" max="2561" width="4.7109375" style="134" customWidth="1"/>
    <col min="2562" max="2562" width="33" style="134" customWidth="1"/>
    <col min="2563" max="2563" width="15.7109375" style="134" customWidth="1"/>
    <col min="2564" max="2564" width="14.7109375" style="134" customWidth="1"/>
    <col min="2565" max="2565" width="15.85546875" style="134" customWidth="1"/>
    <col min="2566" max="2566" width="13.140625" style="134" customWidth="1"/>
    <col min="2567" max="2567" width="16.85546875" style="134" customWidth="1"/>
    <col min="2568" max="2568" width="14" style="134" customWidth="1"/>
    <col min="2569" max="2569" width="18.140625" style="134" customWidth="1"/>
    <col min="2570" max="2570" width="14.28515625" style="134" customWidth="1"/>
    <col min="2571" max="2571" width="13.28515625" style="134" bestFit="1" customWidth="1"/>
    <col min="2572" max="2572" width="12.140625" style="134" bestFit="1" customWidth="1"/>
    <col min="2573" max="2816" width="10.85546875" style="134"/>
    <col min="2817" max="2817" width="4.7109375" style="134" customWidth="1"/>
    <col min="2818" max="2818" width="33" style="134" customWidth="1"/>
    <col min="2819" max="2819" width="15.7109375" style="134" customWidth="1"/>
    <col min="2820" max="2820" width="14.7109375" style="134" customWidth="1"/>
    <col min="2821" max="2821" width="15.85546875" style="134" customWidth="1"/>
    <col min="2822" max="2822" width="13.140625" style="134" customWidth="1"/>
    <col min="2823" max="2823" width="16.85546875" style="134" customWidth="1"/>
    <col min="2824" max="2824" width="14" style="134" customWidth="1"/>
    <col min="2825" max="2825" width="18.140625" style="134" customWidth="1"/>
    <col min="2826" max="2826" width="14.28515625" style="134" customWidth="1"/>
    <col min="2827" max="2827" width="13.28515625" style="134" bestFit="1" customWidth="1"/>
    <col min="2828" max="2828" width="12.140625" style="134" bestFit="1" customWidth="1"/>
    <col min="2829" max="3072" width="10.85546875" style="134"/>
    <col min="3073" max="3073" width="4.7109375" style="134" customWidth="1"/>
    <col min="3074" max="3074" width="33" style="134" customWidth="1"/>
    <col min="3075" max="3075" width="15.7109375" style="134" customWidth="1"/>
    <col min="3076" max="3076" width="14.7109375" style="134" customWidth="1"/>
    <col min="3077" max="3077" width="15.85546875" style="134" customWidth="1"/>
    <col min="3078" max="3078" width="13.140625" style="134" customWidth="1"/>
    <col min="3079" max="3079" width="16.85546875" style="134" customWidth="1"/>
    <col min="3080" max="3080" width="14" style="134" customWidth="1"/>
    <col min="3081" max="3081" width="18.140625" style="134" customWidth="1"/>
    <col min="3082" max="3082" width="14.28515625" style="134" customWidth="1"/>
    <col min="3083" max="3083" width="13.28515625" style="134" bestFit="1" customWidth="1"/>
    <col min="3084" max="3084" width="12.140625" style="134" bestFit="1" customWidth="1"/>
    <col min="3085" max="3328" width="10.85546875" style="134"/>
    <col min="3329" max="3329" width="4.7109375" style="134" customWidth="1"/>
    <col min="3330" max="3330" width="33" style="134" customWidth="1"/>
    <col min="3331" max="3331" width="15.7109375" style="134" customWidth="1"/>
    <col min="3332" max="3332" width="14.7109375" style="134" customWidth="1"/>
    <col min="3333" max="3333" width="15.85546875" style="134" customWidth="1"/>
    <col min="3334" max="3334" width="13.140625" style="134" customWidth="1"/>
    <col min="3335" max="3335" width="16.85546875" style="134" customWidth="1"/>
    <col min="3336" max="3336" width="14" style="134" customWidth="1"/>
    <col min="3337" max="3337" width="18.140625" style="134" customWidth="1"/>
    <col min="3338" max="3338" width="14.28515625" style="134" customWidth="1"/>
    <col min="3339" max="3339" width="13.28515625" style="134" bestFit="1" customWidth="1"/>
    <col min="3340" max="3340" width="12.140625" style="134" bestFit="1" customWidth="1"/>
    <col min="3341" max="3584" width="10.85546875" style="134"/>
    <col min="3585" max="3585" width="4.7109375" style="134" customWidth="1"/>
    <col min="3586" max="3586" width="33" style="134" customWidth="1"/>
    <col min="3587" max="3587" width="15.7109375" style="134" customWidth="1"/>
    <col min="3588" max="3588" width="14.7109375" style="134" customWidth="1"/>
    <col min="3589" max="3589" width="15.85546875" style="134" customWidth="1"/>
    <col min="3590" max="3590" width="13.140625" style="134" customWidth="1"/>
    <col min="3591" max="3591" width="16.85546875" style="134" customWidth="1"/>
    <col min="3592" max="3592" width="14" style="134" customWidth="1"/>
    <col min="3593" max="3593" width="18.140625" style="134" customWidth="1"/>
    <col min="3594" max="3594" width="14.28515625" style="134" customWidth="1"/>
    <col min="3595" max="3595" width="13.28515625" style="134" bestFit="1" customWidth="1"/>
    <col min="3596" max="3596" width="12.140625" style="134" bestFit="1" customWidth="1"/>
    <col min="3597" max="3840" width="10.85546875" style="134"/>
    <col min="3841" max="3841" width="4.7109375" style="134" customWidth="1"/>
    <col min="3842" max="3842" width="33" style="134" customWidth="1"/>
    <col min="3843" max="3843" width="15.7109375" style="134" customWidth="1"/>
    <col min="3844" max="3844" width="14.7109375" style="134" customWidth="1"/>
    <col min="3845" max="3845" width="15.85546875" style="134" customWidth="1"/>
    <col min="3846" max="3846" width="13.140625" style="134" customWidth="1"/>
    <col min="3847" max="3847" width="16.85546875" style="134" customWidth="1"/>
    <col min="3848" max="3848" width="14" style="134" customWidth="1"/>
    <col min="3849" max="3849" width="18.140625" style="134" customWidth="1"/>
    <col min="3850" max="3850" width="14.28515625" style="134" customWidth="1"/>
    <col min="3851" max="3851" width="13.28515625" style="134" bestFit="1" customWidth="1"/>
    <col min="3852" max="3852" width="12.140625" style="134" bestFit="1" customWidth="1"/>
    <col min="3853" max="4096" width="10.85546875" style="134"/>
    <col min="4097" max="4097" width="4.7109375" style="134" customWidth="1"/>
    <col min="4098" max="4098" width="33" style="134" customWidth="1"/>
    <col min="4099" max="4099" width="15.7109375" style="134" customWidth="1"/>
    <col min="4100" max="4100" width="14.7109375" style="134" customWidth="1"/>
    <col min="4101" max="4101" width="15.85546875" style="134" customWidth="1"/>
    <col min="4102" max="4102" width="13.140625" style="134" customWidth="1"/>
    <col min="4103" max="4103" width="16.85546875" style="134" customWidth="1"/>
    <col min="4104" max="4104" width="14" style="134" customWidth="1"/>
    <col min="4105" max="4105" width="18.140625" style="134" customWidth="1"/>
    <col min="4106" max="4106" width="14.28515625" style="134" customWidth="1"/>
    <col min="4107" max="4107" width="13.28515625" style="134" bestFit="1" customWidth="1"/>
    <col min="4108" max="4108" width="12.140625" style="134" bestFit="1" customWidth="1"/>
    <col min="4109" max="4352" width="10.85546875" style="134"/>
    <col min="4353" max="4353" width="4.7109375" style="134" customWidth="1"/>
    <col min="4354" max="4354" width="33" style="134" customWidth="1"/>
    <col min="4355" max="4355" width="15.7109375" style="134" customWidth="1"/>
    <col min="4356" max="4356" width="14.7109375" style="134" customWidth="1"/>
    <col min="4357" max="4357" width="15.85546875" style="134" customWidth="1"/>
    <col min="4358" max="4358" width="13.140625" style="134" customWidth="1"/>
    <col min="4359" max="4359" width="16.85546875" style="134" customWidth="1"/>
    <col min="4360" max="4360" width="14" style="134" customWidth="1"/>
    <col min="4361" max="4361" width="18.140625" style="134" customWidth="1"/>
    <col min="4362" max="4362" width="14.28515625" style="134" customWidth="1"/>
    <col min="4363" max="4363" width="13.28515625" style="134" bestFit="1" customWidth="1"/>
    <col min="4364" max="4364" width="12.140625" style="134" bestFit="1" customWidth="1"/>
    <col min="4365" max="4608" width="10.85546875" style="134"/>
    <col min="4609" max="4609" width="4.7109375" style="134" customWidth="1"/>
    <col min="4610" max="4610" width="33" style="134" customWidth="1"/>
    <col min="4611" max="4611" width="15.7109375" style="134" customWidth="1"/>
    <col min="4612" max="4612" width="14.7109375" style="134" customWidth="1"/>
    <col min="4613" max="4613" width="15.85546875" style="134" customWidth="1"/>
    <col min="4614" max="4614" width="13.140625" style="134" customWidth="1"/>
    <col min="4615" max="4615" width="16.85546875" style="134" customWidth="1"/>
    <col min="4616" max="4616" width="14" style="134" customWidth="1"/>
    <col min="4617" max="4617" width="18.140625" style="134" customWidth="1"/>
    <col min="4618" max="4618" width="14.28515625" style="134" customWidth="1"/>
    <col min="4619" max="4619" width="13.28515625" style="134" bestFit="1" customWidth="1"/>
    <col min="4620" max="4620" width="12.140625" style="134" bestFit="1" customWidth="1"/>
    <col min="4621" max="4864" width="10.85546875" style="134"/>
    <col min="4865" max="4865" width="4.7109375" style="134" customWidth="1"/>
    <col min="4866" max="4866" width="33" style="134" customWidth="1"/>
    <col min="4867" max="4867" width="15.7109375" style="134" customWidth="1"/>
    <col min="4868" max="4868" width="14.7109375" style="134" customWidth="1"/>
    <col min="4869" max="4869" width="15.85546875" style="134" customWidth="1"/>
    <col min="4870" max="4870" width="13.140625" style="134" customWidth="1"/>
    <col min="4871" max="4871" width="16.85546875" style="134" customWidth="1"/>
    <col min="4872" max="4872" width="14" style="134" customWidth="1"/>
    <col min="4873" max="4873" width="18.140625" style="134" customWidth="1"/>
    <col min="4874" max="4874" width="14.28515625" style="134" customWidth="1"/>
    <col min="4875" max="4875" width="13.28515625" style="134" bestFit="1" customWidth="1"/>
    <col min="4876" max="4876" width="12.140625" style="134" bestFit="1" customWidth="1"/>
    <col min="4877" max="5120" width="10.85546875" style="134"/>
    <col min="5121" max="5121" width="4.7109375" style="134" customWidth="1"/>
    <col min="5122" max="5122" width="33" style="134" customWidth="1"/>
    <col min="5123" max="5123" width="15.7109375" style="134" customWidth="1"/>
    <col min="5124" max="5124" width="14.7109375" style="134" customWidth="1"/>
    <col min="5125" max="5125" width="15.85546875" style="134" customWidth="1"/>
    <col min="5126" max="5126" width="13.140625" style="134" customWidth="1"/>
    <col min="5127" max="5127" width="16.85546875" style="134" customWidth="1"/>
    <col min="5128" max="5128" width="14" style="134" customWidth="1"/>
    <col min="5129" max="5129" width="18.140625" style="134" customWidth="1"/>
    <col min="5130" max="5130" width="14.28515625" style="134" customWidth="1"/>
    <col min="5131" max="5131" width="13.28515625" style="134" bestFit="1" customWidth="1"/>
    <col min="5132" max="5132" width="12.140625" style="134" bestFit="1" customWidth="1"/>
    <col min="5133" max="5376" width="10.85546875" style="134"/>
    <col min="5377" max="5377" width="4.7109375" style="134" customWidth="1"/>
    <col min="5378" max="5378" width="33" style="134" customWidth="1"/>
    <col min="5379" max="5379" width="15.7109375" style="134" customWidth="1"/>
    <col min="5380" max="5380" width="14.7109375" style="134" customWidth="1"/>
    <col min="5381" max="5381" width="15.85546875" style="134" customWidth="1"/>
    <col min="5382" max="5382" width="13.140625" style="134" customWidth="1"/>
    <col min="5383" max="5383" width="16.85546875" style="134" customWidth="1"/>
    <col min="5384" max="5384" width="14" style="134" customWidth="1"/>
    <col min="5385" max="5385" width="18.140625" style="134" customWidth="1"/>
    <col min="5386" max="5386" width="14.28515625" style="134" customWidth="1"/>
    <col min="5387" max="5387" width="13.28515625" style="134" bestFit="1" customWidth="1"/>
    <col min="5388" max="5388" width="12.140625" style="134" bestFit="1" customWidth="1"/>
    <col min="5389" max="5632" width="10.85546875" style="134"/>
    <col min="5633" max="5633" width="4.7109375" style="134" customWidth="1"/>
    <col min="5634" max="5634" width="33" style="134" customWidth="1"/>
    <col min="5635" max="5635" width="15.7109375" style="134" customWidth="1"/>
    <col min="5636" max="5636" width="14.7109375" style="134" customWidth="1"/>
    <col min="5637" max="5637" width="15.85546875" style="134" customWidth="1"/>
    <col min="5638" max="5638" width="13.140625" style="134" customWidth="1"/>
    <col min="5639" max="5639" width="16.85546875" style="134" customWidth="1"/>
    <col min="5640" max="5640" width="14" style="134" customWidth="1"/>
    <col min="5641" max="5641" width="18.140625" style="134" customWidth="1"/>
    <col min="5642" max="5642" width="14.28515625" style="134" customWidth="1"/>
    <col min="5643" max="5643" width="13.28515625" style="134" bestFit="1" customWidth="1"/>
    <col min="5644" max="5644" width="12.140625" style="134" bestFit="1" customWidth="1"/>
    <col min="5645" max="5888" width="10.85546875" style="134"/>
    <col min="5889" max="5889" width="4.7109375" style="134" customWidth="1"/>
    <col min="5890" max="5890" width="33" style="134" customWidth="1"/>
    <col min="5891" max="5891" width="15.7109375" style="134" customWidth="1"/>
    <col min="5892" max="5892" width="14.7109375" style="134" customWidth="1"/>
    <col min="5893" max="5893" width="15.85546875" style="134" customWidth="1"/>
    <col min="5894" max="5894" width="13.140625" style="134" customWidth="1"/>
    <col min="5895" max="5895" width="16.85546875" style="134" customWidth="1"/>
    <col min="5896" max="5896" width="14" style="134" customWidth="1"/>
    <col min="5897" max="5897" width="18.140625" style="134" customWidth="1"/>
    <col min="5898" max="5898" width="14.28515625" style="134" customWidth="1"/>
    <col min="5899" max="5899" width="13.28515625" style="134" bestFit="1" customWidth="1"/>
    <col min="5900" max="5900" width="12.140625" style="134" bestFit="1" customWidth="1"/>
    <col min="5901" max="6144" width="10.85546875" style="134"/>
    <col min="6145" max="6145" width="4.7109375" style="134" customWidth="1"/>
    <col min="6146" max="6146" width="33" style="134" customWidth="1"/>
    <col min="6147" max="6147" width="15.7109375" style="134" customWidth="1"/>
    <col min="6148" max="6148" width="14.7109375" style="134" customWidth="1"/>
    <col min="6149" max="6149" width="15.85546875" style="134" customWidth="1"/>
    <col min="6150" max="6150" width="13.140625" style="134" customWidth="1"/>
    <col min="6151" max="6151" width="16.85546875" style="134" customWidth="1"/>
    <col min="6152" max="6152" width="14" style="134" customWidth="1"/>
    <col min="6153" max="6153" width="18.140625" style="134" customWidth="1"/>
    <col min="6154" max="6154" width="14.28515625" style="134" customWidth="1"/>
    <col min="6155" max="6155" width="13.28515625" style="134" bestFit="1" customWidth="1"/>
    <col min="6156" max="6156" width="12.140625" style="134" bestFit="1" customWidth="1"/>
    <col min="6157" max="6400" width="10.85546875" style="134"/>
    <col min="6401" max="6401" width="4.7109375" style="134" customWidth="1"/>
    <col min="6402" max="6402" width="33" style="134" customWidth="1"/>
    <col min="6403" max="6403" width="15.7109375" style="134" customWidth="1"/>
    <col min="6404" max="6404" width="14.7109375" style="134" customWidth="1"/>
    <col min="6405" max="6405" width="15.85546875" style="134" customWidth="1"/>
    <col min="6406" max="6406" width="13.140625" style="134" customWidth="1"/>
    <col min="6407" max="6407" width="16.85546875" style="134" customWidth="1"/>
    <col min="6408" max="6408" width="14" style="134" customWidth="1"/>
    <col min="6409" max="6409" width="18.140625" style="134" customWidth="1"/>
    <col min="6410" max="6410" width="14.28515625" style="134" customWidth="1"/>
    <col min="6411" max="6411" width="13.28515625" style="134" bestFit="1" customWidth="1"/>
    <col min="6412" max="6412" width="12.140625" style="134" bestFit="1" customWidth="1"/>
    <col min="6413" max="6656" width="10.85546875" style="134"/>
    <col min="6657" max="6657" width="4.7109375" style="134" customWidth="1"/>
    <col min="6658" max="6658" width="33" style="134" customWidth="1"/>
    <col min="6659" max="6659" width="15.7109375" style="134" customWidth="1"/>
    <col min="6660" max="6660" width="14.7109375" style="134" customWidth="1"/>
    <col min="6661" max="6661" width="15.85546875" style="134" customWidth="1"/>
    <col min="6662" max="6662" width="13.140625" style="134" customWidth="1"/>
    <col min="6663" max="6663" width="16.85546875" style="134" customWidth="1"/>
    <col min="6664" max="6664" width="14" style="134" customWidth="1"/>
    <col min="6665" max="6665" width="18.140625" style="134" customWidth="1"/>
    <col min="6666" max="6666" width="14.28515625" style="134" customWidth="1"/>
    <col min="6667" max="6667" width="13.28515625" style="134" bestFit="1" customWidth="1"/>
    <col min="6668" max="6668" width="12.140625" style="134" bestFit="1" customWidth="1"/>
    <col min="6669" max="6912" width="10.85546875" style="134"/>
    <col min="6913" max="6913" width="4.7109375" style="134" customWidth="1"/>
    <col min="6914" max="6914" width="33" style="134" customWidth="1"/>
    <col min="6915" max="6915" width="15.7109375" style="134" customWidth="1"/>
    <col min="6916" max="6916" width="14.7109375" style="134" customWidth="1"/>
    <col min="6917" max="6917" width="15.85546875" style="134" customWidth="1"/>
    <col min="6918" max="6918" width="13.140625" style="134" customWidth="1"/>
    <col min="6919" max="6919" width="16.85546875" style="134" customWidth="1"/>
    <col min="6920" max="6920" width="14" style="134" customWidth="1"/>
    <col min="6921" max="6921" width="18.140625" style="134" customWidth="1"/>
    <col min="6922" max="6922" width="14.28515625" style="134" customWidth="1"/>
    <col min="6923" max="6923" width="13.28515625" style="134" bestFit="1" customWidth="1"/>
    <col min="6924" max="6924" width="12.140625" style="134" bestFit="1" customWidth="1"/>
    <col min="6925" max="7168" width="10.85546875" style="134"/>
    <col min="7169" max="7169" width="4.7109375" style="134" customWidth="1"/>
    <col min="7170" max="7170" width="33" style="134" customWidth="1"/>
    <col min="7171" max="7171" width="15.7109375" style="134" customWidth="1"/>
    <col min="7172" max="7172" width="14.7109375" style="134" customWidth="1"/>
    <col min="7173" max="7173" width="15.85546875" style="134" customWidth="1"/>
    <col min="7174" max="7174" width="13.140625" style="134" customWidth="1"/>
    <col min="7175" max="7175" width="16.85546875" style="134" customWidth="1"/>
    <col min="7176" max="7176" width="14" style="134" customWidth="1"/>
    <col min="7177" max="7177" width="18.140625" style="134" customWidth="1"/>
    <col min="7178" max="7178" width="14.28515625" style="134" customWidth="1"/>
    <col min="7179" max="7179" width="13.28515625" style="134" bestFit="1" customWidth="1"/>
    <col min="7180" max="7180" width="12.140625" style="134" bestFit="1" customWidth="1"/>
    <col min="7181" max="7424" width="10.85546875" style="134"/>
    <col min="7425" max="7425" width="4.7109375" style="134" customWidth="1"/>
    <col min="7426" max="7426" width="33" style="134" customWidth="1"/>
    <col min="7427" max="7427" width="15.7109375" style="134" customWidth="1"/>
    <col min="7428" max="7428" width="14.7109375" style="134" customWidth="1"/>
    <col min="7429" max="7429" width="15.85546875" style="134" customWidth="1"/>
    <col min="7430" max="7430" width="13.140625" style="134" customWidth="1"/>
    <col min="7431" max="7431" width="16.85546875" style="134" customWidth="1"/>
    <col min="7432" max="7432" width="14" style="134" customWidth="1"/>
    <col min="7433" max="7433" width="18.140625" style="134" customWidth="1"/>
    <col min="7434" max="7434" width="14.28515625" style="134" customWidth="1"/>
    <col min="7435" max="7435" width="13.28515625" style="134" bestFit="1" customWidth="1"/>
    <col min="7436" max="7436" width="12.140625" style="134" bestFit="1" customWidth="1"/>
    <col min="7437" max="7680" width="10.85546875" style="134"/>
    <col min="7681" max="7681" width="4.7109375" style="134" customWidth="1"/>
    <col min="7682" max="7682" width="33" style="134" customWidth="1"/>
    <col min="7683" max="7683" width="15.7109375" style="134" customWidth="1"/>
    <col min="7684" max="7684" width="14.7109375" style="134" customWidth="1"/>
    <col min="7685" max="7685" width="15.85546875" style="134" customWidth="1"/>
    <col min="7686" max="7686" width="13.140625" style="134" customWidth="1"/>
    <col min="7687" max="7687" width="16.85546875" style="134" customWidth="1"/>
    <col min="7688" max="7688" width="14" style="134" customWidth="1"/>
    <col min="7689" max="7689" width="18.140625" style="134" customWidth="1"/>
    <col min="7690" max="7690" width="14.28515625" style="134" customWidth="1"/>
    <col min="7691" max="7691" width="13.28515625" style="134" bestFit="1" customWidth="1"/>
    <col min="7692" max="7692" width="12.140625" style="134" bestFit="1" customWidth="1"/>
    <col min="7693" max="7936" width="10.85546875" style="134"/>
    <col min="7937" max="7937" width="4.7109375" style="134" customWidth="1"/>
    <col min="7938" max="7938" width="33" style="134" customWidth="1"/>
    <col min="7939" max="7939" width="15.7109375" style="134" customWidth="1"/>
    <col min="7940" max="7940" width="14.7109375" style="134" customWidth="1"/>
    <col min="7941" max="7941" width="15.85546875" style="134" customWidth="1"/>
    <col min="7942" max="7942" width="13.140625" style="134" customWidth="1"/>
    <col min="7943" max="7943" width="16.85546875" style="134" customWidth="1"/>
    <col min="7944" max="7944" width="14" style="134" customWidth="1"/>
    <col min="7945" max="7945" width="18.140625" style="134" customWidth="1"/>
    <col min="7946" max="7946" width="14.28515625" style="134" customWidth="1"/>
    <col min="7947" max="7947" width="13.28515625" style="134" bestFit="1" customWidth="1"/>
    <col min="7948" max="7948" width="12.140625" style="134" bestFit="1" customWidth="1"/>
    <col min="7949" max="8192" width="10.85546875" style="134"/>
    <col min="8193" max="8193" width="4.7109375" style="134" customWidth="1"/>
    <col min="8194" max="8194" width="33" style="134" customWidth="1"/>
    <col min="8195" max="8195" width="15.7109375" style="134" customWidth="1"/>
    <col min="8196" max="8196" width="14.7109375" style="134" customWidth="1"/>
    <col min="8197" max="8197" width="15.85546875" style="134" customWidth="1"/>
    <col min="8198" max="8198" width="13.140625" style="134" customWidth="1"/>
    <col min="8199" max="8199" width="16.85546875" style="134" customWidth="1"/>
    <col min="8200" max="8200" width="14" style="134" customWidth="1"/>
    <col min="8201" max="8201" width="18.140625" style="134" customWidth="1"/>
    <col min="8202" max="8202" width="14.28515625" style="134" customWidth="1"/>
    <col min="8203" max="8203" width="13.28515625" style="134" bestFit="1" customWidth="1"/>
    <col min="8204" max="8204" width="12.140625" style="134" bestFit="1" customWidth="1"/>
    <col min="8205" max="8448" width="10.85546875" style="134"/>
    <col min="8449" max="8449" width="4.7109375" style="134" customWidth="1"/>
    <col min="8450" max="8450" width="33" style="134" customWidth="1"/>
    <col min="8451" max="8451" width="15.7109375" style="134" customWidth="1"/>
    <col min="8452" max="8452" width="14.7109375" style="134" customWidth="1"/>
    <col min="8453" max="8453" width="15.85546875" style="134" customWidth="1"/>
    <col min="8454" max="8454" width="13.140625" style="134" customWidth="1"/>
    <col min="8455" max="8455" width="16.85546875" style="134" customWidth="1"/>
    <col min="8456" max="8456" width="14" style="134" customWidth="1"/>
    <col min="8457" max="8457" width="18.140625" style="134" customWidth="1"/>
    <col min="8458" max="8458" width="14.28515625" style="134" customWidth="1"/>
    <col min="8459" max="8459" width="13.28515625" style="134" bestFit="1" customWidth="1"/>
    <col min="8460" max="8460" width="12.140625" style="134" bestFit="1" customWidth="1"/>
    <col min="8461" max="8704" width="10.85546875" style="134"/>
    <col min="8705" max="8705" width="4.7109375" style="134" customWidth="1"/>
    <col min="8706" max="8706" width="33" style="134" customWidth="1"/>
    <col min="8707" max="8707" width="15.7109375" style="134" customWidth="1"/>
    <col min="8708" max="8708" width="14.7109375" style="134" customWidth="1"/>
    <col min="8709" max="8709" width="15.85546875" style="134" customWidth="1"/>
    <col min="8710" max="8710" width="13.140625" style="134" customWidth="1"/>
    <col min="8711" max="8711" width="16.85546875" style="134" customWidth="1"/>
    <col min="8712" max="8712" width="14" style="134" customWidth="1"/>
    <col min="8713" max="8713" width="18.140625" style="134" customWidth="1"/>
    <col min="8714" max="8714" width="14.28515625" style="134" customWidth="1"/>
    <col min="8715" max="8715" width="13.28515625" style="134" bestFit="1" customWidth="1"/>
    <col min="8716" max="8716" width="12.140625" style="134" bestFit="1" customWidth="1"/>
    <col min="8717" max="8960" width="10.85546875" style="134"/>
    <col min="8961" max="8961" width="4.7109375" style="134" customWidth="1"/>
    <col min="8962" max="8962" width="33" style="134" customWidth="1"/>
    <col min="8963" max="8963" width="15.7109375" style="134" customWidth="1"/>
    <col min="8964" max="8964" width="14.7109375" style="134" customWidth="1"/>
    <col min="8965" max="8965" width="15.85546875" style="134" customWidth="1"/>
    <col min="8966" max="8966" width="13.140625" style="134" customWidth="1"/>
    <col min="8967" max="8967" width="16.85546875" style="134" customWidth="1"/>
    <col min="8968" max="8968" width="14" style="134" customWidth="1"/>
    <col min="8969" max="8969" width="18.140625" style="134" customWidth="1"/>
    <col min="8970" max="8970" width="14.28515625" style="134" customWidth="1"/>
    <col min="8971" max="8971" width="13.28515625" style="134" bestFit="1" customWidth="1"/>
    <col min="8972" max="8972" width="12.140625" style="134" bestFit="1" customWidth="1"/>
    <col min="8973" max="9216" width="10.85546875" style="134"/>
    <col min="9217" max="9217" width="4.7109375" style="134" customWidth="1"/>
    <col min="9218" max="9218" width="33" style="134" customWidth="1"/>
    <col min="9219" max="9219" width="15.7109375" style="134" customWidth="1"/>
    <col min="9220" max="9220" width="14.7109375" style="134" customWidth="1"/>
    <col min="9221" max="9221" width="15.85546875" style="134" customWidth="1"/>
    <col min="9222" max="9222" width="13.140625" style="134" customWidth="1"/>
    <col min="9223" max="9223" width="16.85546875" style="134" customWidth="1"/>
    <col min="9224" max="9224" width="14" style="134" customWidth="1"/>
    <col min="9225" max="9225" width="18.140625" style="134" customWidth="1"/>
    <col min="9226" max="9226" width="14.28515625" style="134" customWidth="1"/>
    <col min="9227" max="9227" width="13.28515625" style="134" bestFit="1" customWidth="1"/>
    <col min="9228" max="9228" width="12.140625" style="134" bestFit="1" customWidth="1"/>
    <col min="9229" max="9472" width="10.85546875" style="134"/>
    <col min="9473" max="9473" width="4.7109375" style="134" customWidth="1"/>
    <col min="9474" max="9474" width="33" style="134" customWidth="1"/>
    <col min="9475" max="9475" width="15.7109375" style="134" customWidth="1"/>
    <col min="9476" max="9476" width="14.7109375" style="134" customWidth="1"/>
    <col min="9477" max="9477" width="15.85546875" style="134" customWidth="1"/>
    <col min="9478" max="9478" width="13.140625" style="134" customWidth="1"/>
    <col min="9479" max="9479" width="16.85546875" style="134" customWidth="1"/>
    <col min="9480" max="9480" width="14" style="134" customWidth="1"/>
    <col min="9481" max="9481" width="18.140625" style="134" customWidth="1"/>
    <col min="9482" max="9482" width="14.28515625" style="134" customWidth="1"/>
    <col min="9483" max="9483" width="13.28515625" style="134" bestFit="1" customWidth="1"/>
    <col min="9484" max="9484" width="12.140625" style="134" bestFit="1" customWidth="1"/>
    <col min="9485" max="9728" width="10.85546875" style="134"/>
    <col min="9729" max="9729" width="4.7109375" style="134" customWidth="1"/>
    <col min="9730" max="9730" width="33" style="134" customWidth="1"/>
    <col min="9731" max="9731" width="15.7109375" style="134" customWidth="1"/>
    <col min="9732" max="9732" width="14.7109375" style="134" customWidth="1"/>
    <col min="9733" max="9733" width="15.85546875" style="134" customWidth="1"/>
    <col min="9734" max="9734" width="13.140625" style="134" customWidth="1"/>
    <col min="9735" max="9735" width="16.85546875" style="134" customWidth="1"/>
    <col min="9736" max="9736" width="14" style="134" customWidth="1"/>
    <col min="9737" max="9737" width="18.140625" style="134" customWidth="1"/>
    <col min="9738" max="9738" width="14.28515625" style="134" customWidth="1"/>
    <col min="9739" max="9739" width="13.28515625" style="134" bestFit="1" customWidth="1"/>
    <col min="9740" max="9740" width="12.140625" style="134" bestFit="1" customWidth="1"/>
    <col min="9741" max="9984" width="10.85546875" style="134"/>
    <col min="9985" max="9985" width="4.7109375" style="134" customWidth="1"/>
    <col min="9986" max="9986" width="33" style="134" customWidth="1"/>
    <col min="9987" max="9987" width="15.7109375" style="134" customWidth="1"/>
    <col min="9988" max="9988" width="14.7109375" style="134" customWidth="1"/>
    <col min="9989" max="9989" width="15.85546875" style="134" customWidth="1"/>
    <col min="9990" max="9990" width="13.140625" style="134" customWidth="1"/>
    <col min="9991" max="9991" width="16.85546875" style="134" customWidth="1"/>
    <col min="9992" max="9992" width="14" style="134" customWidth="1"/>
    <col min="9993" max="9993" width="18.140625" style="134" customWidth="1"/>
    <col min="9994" max="9994" width="14.28515625" style="134" customWidth="1"/>
    <col min="9995" max="9995" width="13.28515625" style="134" bestFit="1" customWidth="1"/>
    <col min="9996" max="9996" width="12.140625" style="134" bestFit="1" customWidth="1"/>
    <col min="9997" max="10240" width="10.85546875" style="134"/>
    <col min="10241" max="10241" width="4.7109375" style="134" customWidth="1"/>
    <col min="10242" max="10242" width="33" style="134" customWidth="1"/>
    <col min="10243" max="10243" width="15.7109375" style="134" customWidth="1"/>
    <col min="10244" max="10244" width="14.7109375" style="134" customWidth="1"/>
    <col min="10245" max="10245" width="15.85546875" style="134" customWidth="1"/>
    <col min="10246" max="10246" width="13.140625" style="134" customWidth="1"/>
    <col min="10247" max="10247" width="16.85546875" style="134" customWidth="1"/>
    <col min="10248" max="10248" width="14" style="134" customWidth="1"/>
    <col min="10249" max="10249" width="18.140625" style="134" customWidth="1"/>
    <col min="10250" max="10250" width="14.28515625" style="134" customWidth="1"/>
    <col min="10251" max="10251" width="13.28515625" style="134" bestFit="1" customWidth="1"/>
    <col min="10252" max="10252" width="12.140625" style="134" bestFit="1" customWidth="1"/>
    <col min="10253" max="10496" width="10.85546875" style="134"/>
    <col min="10497" max="10497" width="4.7109375" style="134" customWidth="1"/>
    <col min="10498" max="10498" width="33" style="134" customWidth="1"/>
    <col min="10499" max="10499" width="15.7109375" style="134" customWidth="1"/>
    <col min="10500" max="10500" width="14.7109375" style="134" customWidth="1"/>
    <col min="10501" max="10501" width="15.85546875" style="134" customWidth="1"/>
    <col min="10502" max="10502" width="13.140625" style="134" customWidth="1"/>
    <col min="10503" max="10503" width="16.85546875" style="134" customWidth="1"/>
    <col min="10504" max="10504" width="14" style="134" customWidth="1"/>
    <col min="10505" max="10505" width="18.140625" style="134" customWidth="1"/>
    <col min="10506" max="10506" width="14.28515625" style="134" customWidth="1"/>
    <col min="10507" max="10507" width="13.28515625" style="134" bestFit="1" customWidth="1"/>
    <col min="10508" max="10508" width="12.140625" style="134" bestFit="1" customWidth="1"/>
    <col min="10509" max="10752" width="10.85546875" style="134"/>
    <col min="10753" max="10753" width="4.7109375" style="134" customWidth="1"/>
    <col min="10754" max="10754" width="33" style="134" customWidth="1"/>
    <col min="10755" max="10755" width="15.7109375" style="134" customWidth="1"/>
    <col min="10756" max="10756" width="14.7109375" style="134" customWidth="1"/>
    <col min="10757" max="10757" width="15.85546875" style="134" customWidth="1"/>
    <col min="10758" max="10758" width="13.140625" style="134" customWidth="1"/>
    <col min="10759" max="10759" width="16.85546875" style="134" customWidth="1"/>
    <col min="10760" max="10760" width="14" style="134" customWidth="1"/>
    <col min="10761" max="10761" width="18.140625" style="134" customWidth="1"/>
    <col min="10762" max="10762" width="14.28515625" style="134" customWidth="1"/>
    <col min="10763" max="10763" width="13.28515625" style="134" bestFit="1" customWidth="1"/>
    <col min="10764" max="10764" width="12.140625" style="134" bestFit="1" customWidth="1"/>
    <col min="10765" max="11008" width="10.85546875" style="134"/>
    <col min="11009" max="11009" width="4.7109375" style="134" customWidth="1"/>
    <col min="11010" max="11010" width="33" style="134" customWidth="1"/>
    <col min="11011" max="11011" width="15.7109375" style="134" customWidth="1"/>
    <col min="11012" max="11012" width="14.7109375" style="134" customWidth="1"/>
    <col min="11013" max="11013" width="15.85546875" style="134" customWidth="1"/>
    <col min="11014" max="11014" width="13.140625" style="134" customWidth="1"/>
    <col min="11015" max="11015" width="16.85546875" style="134" customWidth="1"/>
    <col min="11016" max="11016" width="14" style="134" customWidth="1"/>
    <col min="11017" max="11017" width="18.140625" style="134" customWidth="1"/>
    <col min="11018" max="11018" width="14.28515625" style="134" customWidth="1"/>
    <col min="11019" max="11019" width="13.28515625" style="134" bestFit="1" customWidth="1"/>
    <col min="11020" max="11020" width="12.140625" style="134" bestFit="1" customWidth="1"/>
    <col min="11021" max="11264" width="10.85546875" style="134"/>
    <col min="11265" max="11265" width="4.7109375" style="134" customWidth="1"/>
    <col min="11266" max="11266" width="33" style="134" customWidth="1"/>
    <col min="11267" max="11267" width="15.7109375" style="134" customWidth="1"/>
    <col min="11268" max="11268" width="14.7109375" style="134" customWidth="1"/>
    <col min="11269" max="11269" width="15.85546875" style="134" customWidth="1"/>
    <col min="11270" max="11270" width="13.140625" style="134" customWidth="1"/>
    <col min="11271" max="11271" width="16.85546875" style="134" customWidth="1"/>
    <col min="11272" max="11272" width="14" style="134" customWidth="1"/>
    <col min="11273" max="11273" width="18.140625" style="134" customWidth="1"/>
    <col min="11274" max="11274" width="14.28515625" style="134" customWidth="1"/>
    <col min="11275" max="11275" width="13.28515625" style="134" bestFit="1" customWidth="1"/>
    <col min="11276" max="11276" width="12.140625" style="134" bestFit="1" customWidth="1"/>
    <col min="11277" max="11520" width="10.85546875" style="134"/>
    <col min="11521" max="11521" width="4.7109375" style="134" customWidth="1"/>
    <col min="11522" max="11522" width="33" style="134" customWidth="1"/>
    <col min="11523" max="11523" width="15.7109375" style="134" customWidth="1"/>
    <col min="11524" max="11524" width="14.7109375" style="134" customWidth="1"/>
    <col min="11525" max="11525" width="15.85546875" style="134" customWidth="1"/>
    <col min="11526" max="11526" width="13.140625" style="134" customWidth="1"/>
    <col min="11527" max="11527" width="16.85546875" style="134" customWidth="1"/>
    <col min="11528" max="11528" width="14" style="134" customWidth="1"/>
    <col min="11529" max="11529" width="18.140625" style="134" customWidth="1"/>
    <col min="11530" max="11530" width="14.28515625" style="134" customWidth="1"/>
    <col min="11531" max="11531" width="13.28515625" style="134" bestFit="1" customWidth="1"/>
    <col min="11532" max="11532" width="12.140625" style="134" bestFit="1" customWidth="1"/>
    <col min="11533" max="11776" width="10.85546875" style="134"/>
    <col min="11777" max="11777" width="4.7109375" style="134" customWidth="1"/>
    <col min="11778" max="11778" width="33" style="134" customWidth="1"/>
    <col min="11779" max="11779" width="15.7109375" style="134" customWidth="1"/>
    <col min="11780" max="11780" width="14.7109375" style="134" customWidth="1"/>
    <col min="11781" max="11781" width="15.85546875" style="134" customWidth="1"/>
    <col min="11782" max="11782" width="13.140625" style="134" customWidth="1"/>
    <col min="11783" max="11783" width="16.85546875" style="134" customWidth="1"/>
    <col min="11784" max="11784" width="14" style="134" customWidth="1"/>
    <col min="11785" max="11785" width="18.140625" style="134" customWidth="1"/>
    <col min="11786" max="11786" width="14.28515625" style="134" customWidth="1"/>
    <col min="11787" max="11787" width="13.28515625" style="134" bestFit="1" customWidth="1"/>
    <col min="11788" max="11788" width="12.140625" style="134" bestFit="1" customWidth="1"/>
    <col min="11789" max="12032" width="10.85546875" style="134"/>
    <col min="12033" max="12033" width="4.7109375" style="134" customWidth="1"/>
    <col min="12034" max="12034" width="33" style="134" customWidth="1"/>
    <col min="12035" max="12035" width="15.7109375" style="134" customWidth="1"/>
    <col min="12036" max="12036" width="14.7109375" style="134" customWidth="1"/>
    <col min="12037" max="12037" width="15.85546875" style="134" customWidth="1"/>
    <col min="12038" max="12038" width="13.140625" style="134" customWidth="1"/>
    <col min="12039" max="12039" width="16.85546875" style="134" customWidth="1"/>
    <col min="12040" max="12040" width="14" style="134" customWidth="1"/>
    <col min="12041" max="12041" width="18.140625" style="134" customWidth="1"/>
    <col min="12042" max="12042" width="14.28515625" style="134" customWidth="1"/>
    <col min="12043" max="12043" width="13.28515625" style="134" bestFit="1" customWidth="1"/>
    <col min="12044" max="12044" width="12.140625" style="134" bestFit="1" customWidth="1"/>
    <col min="12045" max="12288" width="10.85546875" style="134"/>
    <col min="12289" max="12289" width="4.7109375" style="134" customWidth="1"/>
    <col min="12290" max="12290" width="33" style="134" customWidth="1"/>
    <col min="12291" max="12291" width="15.7109375" style="134" customWidth="1"/>
    <col min="12292" max="12292" width="14.7109375" style="134" customWidth="1"/>
    <col min="12293" max="12293" width="15.85546875" style="134" customWidth="1"/>
    <col min="12294" max="12294" width="13.140625" style="134" customWidth="1"/>
    <col min="12295" max="12295" width="16.85546875" style="134" customWidth="1"/>
    <col min="12296" max="12296" width="14" style="134" customWidth="1"/>
    <col min="12297" max="12297" width="18.140625" style="134" customWidth="1"/>
    <col min="12298" max="12298" width="14.28515625" style="134" customWidth="1"/>
    <col min="12299" max="12299" width="13.28515625" style="134" bestFit="1" customWidth="1"/>
    <col min="12300" max="12300" width="12.140625" style="134" bestFit="1" customWidth="1"/>
    <col min="12301" max="12544" width="10.85546875" style="134"/>
    <col min="12545" max="12545" width="4.7109375" style="134" customWidth="1"/>
    <col min="12546" max="12546" width="33" style="134" customWidth="1"/>
    <col min="12547" max="12547" width="15.7109375" style="134" customWidth="1"/>
    <col min="12548" max="12548" width="14.7109375" style="134" customWidth="1"/>
    <col min="12549" max="12549" width="15.85546875" style="134" customWidth="1"/>
    <col min="12550" max="12550" width="13.140625" style="134" customWidth="1"/>
    <col min="12551" max="12551" width="16.85546875" style="134" customWidth="1"/>
    <col min="12552" max="12552" width="14" style="134" customWidth="1"/>
    <col min="12553" max="12553" width="18.140625" style="134" customWidth="1"/>
    <col min="12554" max="12554" width="14.28515625" style="134" customWidth="1"/>
    <col min="12555" max="12555" width="13.28515625" style="134" bestFit="1" customWidth="1"/>
    <col min="12556" max="12556" width="12.140625" style="134" bestFit="1" customWidth="1"/>
    <col min="12557" max="12800" width="10.85546875" style="134"/>
    <col min="12801" max="12801" width="4.7109375" style="134" customWidth="1"/>
    <col min="12802" max="12802" width="33" style="134" customWidth="1"/>
    <col min="12803" max="12803" width="15.7109375" style="134" customWidth="1"/>
    <col min="12804" max="12804" width="14.7109375" style="134" customWidth="1"/>
    <col min="12805" max="12805" width="15.85546875" style="134" customWidth="1"/>
    <col min="12806" max="12806" width="13.140625" style="134" customWidth="1"/>
    <col min="12807" max="12807" width="16.85546875" style="134" customWidth="1"/>
    <col min="12808" max="12808" width="14" style="134" customWidth="1"/>
    <col min="12809" max="12809" width="18.140625" style="134" customWidth="1"/>
    <col min="12810" max="12810" width="14.28515625" style="134" customWidth="1"/>
    <col min="12811" max="12811" width="13.28515625" style="134" bestFit="1" customWidth="1"/>
    <col min="12812" max="12812" width="12.140625" style="134" bestFit="1" customWidth="1"/>
    <col min="12813" max="13056" width="10.85546875" style="134"/>
    <col min="13057" max="13057" width="4.7109375" style="134" customWidth="1"/>
    <col min="13058" max="13058" width="33" style="134" customWidth="1"/>
    <col min="13059" max="13059" width="15.7109375" style="134" customWidth="1"/>
    <col min="13060" max="13060" width="14.7109375" style="134" customWidth="1"/>
    <col min="13061" max="13061" width="15.85546875" style="134" customWidth="1"/>
    <col min="13062" max="13062" width="13.140625" style="134" customWidth="1"/>
    <col min="13063" max="13063" width="16.85546875" style="134" customWidth="1"/>
    <col min="13064" max="13064" width="14" style="134" customWidth="1"/>
    <col min="13065" max="13065" width="18.140625" style="134" customWidth="1"/>
    <col min="13066" max="13066" width="14.28515625" style="134" customWidth="1"/>
    <col min="13067" max="13067" width="13.28515625" style="134" bestFit="1" customWidth="1"/>
    <col min="13068" max="13068" width="12.140625" style="134" bestFit="1" customWidth="1"/>
    <col min="13069" max="13312" width="10.85546875" style="134"/>
    <col min="13313" max="13313" width="4.7109375" style="134" customWidth="1"/>
    <col min="13314" max="13314" width="33" style="134" customWidth="1"/>
    <col min="13315" max="13315" width="15.7109375" style="134" customWidth="1"/>
    <col min="13316" max="13316" width="14.7109375" style="134" customWidth="1"/>
    <col min="13317" max="13317" width="15.85546875" style="134" customWidth="1"/>
    <col min="13318" max="13318" width="13.140625" style="134" customWidth="1"/>
    <col min="13319" max="13319" width="16.85546875" style="134" customWidth="1"/>
    <col min="13320" max="13320" width="14" style="134" customWidth="1"/>
    <col min="13321" max="13321" width="18.140625" style="134" customWidth="1"/>
    <col min="13322" max="13322" width="14.28515625" style="134" customWidth="1"/>
    <col min="13323" max="13323" width="13.28515625" style="134" bestFit="1" customWidth="1"/>
    <col min="13324" max="13324" width="12.140625" style="134" bestFit="1" customWidth="1"/>
    <col min="13325" max="13568" width="10.85546875" style="134"/>
    <col min="13569" max="13569" width="4.7109375" style="134" customWidth="1"/>
    <col min="13570" max="13570" width="33" style="134" customWidth="1"/>
    <col min="13571" max="13571" width="15.7109375" style="134" customWidth="1"/>
    <col min="13572" max="13572" width="14.7109375" style="134" customWidth="1"/>
    <col min="13573" max="13573" width="15.85546875" style="134" customWidth="1"/>
    <col min="13574" max="13574" width="13.140625" style="134" customWidth="1"/>
    <col min="13575" max="13575" width="16.85546875" style="134" customWidth="1"/>
    <col min="13576" max="13576" width="14" style="134" customWidth="1"/>
    <col min="13577" max="13577" width="18.140625" style="134" customWidth="1"/>
    <col min="13578" max="13578" width="14.28515625" style="134" customWidth="1"/>
    <col min="13579" max="13579" width="13.28515625" style="134" bestFit="1" customWidth="1"/>
    <col min="13580" max="13580" width="12.140625" style="134" bestFit="1" customWidth="1"/>
    <col min="13581" max="13824" width="10.85546875" style="134"/>
    <col min="13825" max="13825" width="4.7109375" style="134" customWidth="1"/>
    <col min="13826" max="13826" width="33" style="134" customWidth="1"/>
    <col min="13827" max="13827" width="15.7109375" style="134" customWidth="1"/>
    <col min="13828" max="13828" width="14.7109375" style="134" customWidth="1"/>
    <col min="13829" max="13829" width="15.85546875" style="134" customWidth="1"/>
    <col min="13830" max="13830" width="13.140625" style="134" customWidth="1"/>
    <col min="13831" max="13831" width="16.85546875" style="134" customWidth="1"/>
    <col min="13832" max="13832" width="14" style="134" customWidth="1"/>
    <col min="13833" max="13833" width="18.140625" style="134" customWidth="1"/>
    <col min="13834" max="13834" width="14.28515625" style="134" customWidth="1"/>
    <col min="13835" max="13835" width="13.28515625" style="134" bestFit="1" customWidth="1"/>
    <col min="13836" max="13836" width="12.140625" style="134" bestFit="1" customWidth="1"/>
    <col min="13837" max="14080" width="10.85546875" style="134"/>
    <col min="14081" max="14081" width="4.7109375" style="134" customWidth="1"/>
    <col min="14082" max="14082" width="33" style="134" customWidth="1"/>
    <col min="14083" max="14083" width="15.7109375" style="134" customWidth="1"/>
    <col min="14084" max="14084" width="14.7109375" style="134" customWidth="1"/>
    <col min="14085" max="14085" width="15.85546875" style="134" customWidth="1"/>
    <col min="14086" max="14086" width="13.140625" style="134" customWidth="1"/>
    <col min="14087" max="14087" width="16.85546875" style="134" customWidth="1"/>
    <col min="14088" max="14088" width="14" style="134" customWidth="1"/>
    <col min="14089" max="14089" width="18.140625" style="134" customWidth="1"/>
    <col min="14090" max="14090" width="14.28515625" style="134" customWidth="1"/>
    <col min="14091" max="14091" width="13.28515625" style="134" bestFit="1" customWidth="1"/>
    <col min="14092" max="14092" width="12.140625" style="134" bestFit="1" customWidth="1"/>
    <col min="14093" max="14336" width="10.85546875" style="134"/>
    <col min="14337" max="14337" width="4.7109375" style="134" customWidth="1"/>
    <col min="14338" max="14338" width="33" style="134" customWidth="1"/>
    <col min="14339" max="14339" width="15.7109375" style="134" customWidth="1"/>
    <col min="14340" max="14340" width="14.7109375" style="134" customWidth="1"/>
    <col min="14341" max="14341" width="15.85546875" style="134" customWidth="1"/>
    <col min="14342" max="14342" width="13.140625" style="134" customWidth="1"/>
    <col min="14343" max="14343" width="16.85546875" style="134" customWidth="1"/>
    <col min="14344" max="14344" width="14" style="134" customWidth="1"/>
    <col min="14345" max="14345" width="18.140625" style="134" customWidth="1"/>
    <col min="14346" max="14346" width="14.28515625" style="134" customWidth="1"/>
    <col min="14347" max="14347" width="13.28515625" style="134" bestFit="1" customWidth="1"/>
    <col min="14348" max="14348" width="12.140625" style="134" bestFit="1" customWidth="1"/>
    <col min="14349" max="14592" width="10.85546875" style="134"/>
    <col min="14593" max="14593" width="4.7109375" style="134" customWidth="1"/>
    <col min="14594" max="14594" width="33" style="134" customWidth="1"/>
    <col min="14595" max="14595" width="15.7109375" style="134" customWidth="1"/>
    <col min="14596" max="14596" width="14.7109375" style="134" customWidth="1"/>
    <col min="14597" max="14597" width="15.85546875" style="134" customWidth="1"/>
    <col min="14598" max="14598" width="13.140625" style="134" customWidth="1"/>
    <col min="14599" max="14599" width="16.85546875" style="134" customWidth="1"/>
    <col min="14600" max="14600" width="14" style="134" customWidth="1"/>
    <col min="14601" max="14601" width="18.140625" style="134" customWidth="1"/>
    <col min="14602" max="14602" width="14.28515625" style="134" customWidth="1"/>
    <col min="14603" max="14603" width="13.28515625" style="134" bestFit="1" customWidth="1"/>
    <col min="14604" max="14604" width="12.140625" style="134" bestFit="1" customWidth="1"/>
    <col min="14605" max="14848" width="10.85546875" style="134"/>
    <col min="14849" max="14849" width="4.7109375" style="134" customWidth="1"/>
    <col min="14850" max="14850" width="33" style="134" customWidth="1"/>
    <col min="14851" max="14851" width="15.7109375" style="134" customWidth="1"/>
    <col min="14852" max="14852" width="14.7109375" style="134" customWidth="1"/>
    <col min="14853" max="14853" width="15.85546875" style="134" customWidth="1"/>
    <col min="14854" max="14854" width="13.140625" style="134" customWidth="1"/>
    <col min="14855" max="14855" width="16.85546875" style="134" customWidth="1"/>
    <col min="14856" max="14856" width="14" style="134" customWidth="1"/>
    <col min="14857" max="14857" width="18.140625" style="134" customWidth="1"/>
    <col min="14858" max="14858" width="14.28515625" style="134" customWidth="1"/>
    <col min="14859" max="14859" width="13.28515625" style="134" bestFit="1" customWidth="1"/>
    <col min="14860" max="14860" width="12.140625" style="134" bestFit="1" customWidth="1"/>
    <col min="14861" max="15104" width="10.85546875" style="134"/>
    <col min="15105" max="15105" width="4.7109375" style="134" customWidth="1"/>
    <col min="15106" max="15106" width="33" style="134" customWidth="1"/>
    <col min="15107" max="15107" width="15.7109375" style="134" customWidth="1"/>
    <col min="15108" max="15108" width="14.7109375" style="134" customWidth="1"/>
    <col min="15109" max="15109" width="15.85546875" style="134" customWidth="1"/>
    <col min="15110" max="15110" width="13.140625" style="134" customWidth="1"/>
    <col min="15111" max="15111" width="16.85546875" style="134" customWidth="1"/>
    <col min="15112" max="15112" width="14" style="134" customWidth="1"/>
    <col min="15113" max="15113" width="18.140625" style="134" customWidth="1"/>
    <col min="15114" max="15114" width="14.28515625" style="134" customWidth="1"/>
    <col min="15115" max="15115" width="13.28515625" style="134" bestFit="1" customWidth="1"/>
    <col min="15116" max="15116" width="12.140625" style="134" bestFit="1" customWidth="1"/>
    <col min="15117" max="15360" width="10.85546875" style="134"/>
    <col min="15361" max="15361" width="4.7109375" style="134" customWidth="1"/>
    <col min="15362" max="15362" width="33" style="134" customWidth="1"/>
    <col min="15363" max="15363" width="15.7109375" style="134" customWidth="1"/>
    <col min="15364" max="15364" width="14.7109375" style="134" customWidth="1"/>
    <col min="15365" max="15365" width="15.85546875" style="134" customWidth="1"/>
    <col min="15366" max="15366" width="13.140625" style="134" customWidth="1"/>
    <col min="15367" max="15367" width="16.85546875" style="134" customWidth="1"/>
    <col min="15368" max="15368" width="14" style="134" customWidth="1"/>
    <col min="15369" max="15369" width="18.140625" style="134" customWidth="1"/>
    <col min="15370" max="15370" width="14.28515625" style="134" customWidth="1"/>
    <col min="15371" max="15371" width="13.28515625" style="134" bestFit="1" customWidth="1"/>
    <col min="15372" max="15372" width="12.140625" style="134" bestFit="1" customWidth="1"/>
    <col min="15373" max="15616" width="10.85546875" style="134"/>
    <col min="15617" max="15617" width="4.7109375" style="134" customWidth="1"/>
    <col min="15618" max="15618" width="33" style="134" customWidth="1"/>
    <col min="15619" max="15619" width="15.7109375" style="134" customWidth="1"/>
    <col min="15620" max="15620" width="14.7109375" style="134" customWidth="1"/>
    <col min="15621" max="15621" width="15.85546875" style="134" customWidth="1"/>
    <col min="15622" max="15622" width="13.140625" style="134" customWidth="1"/>
    <col min="15623" max="15623" width="16.85546875" style="134" customWidth="1"/>
    <col min="15624" max="15624" width="14" style="134" customWidth="1"/>
    <col min="15625" max="15625" width="18.140625" style="134" customWidth="1"/>
    <col min="15626" max="15626" width="14.28515625" style="134" customWidth="1"/>
    <col min="15627" max="15627" width="13.28515625" style="134" bestFit="1" customWidth="1"/>
    <col min="15628" max="15628" width="12.140625" style="134" bestFit="1" customWidth="1"/>
    <col min="15629" max="15872" width="10.85546875" style="134"/>
    <col min="15873" max="15873" width="4.7109375" style="134" customWidth="1"/>
    <col min="15874" max="15874" width="33" style="134" customWidth="1"/>
    <col min="15875" max="15875" width="15.7109375" style="134" customWidth="1"/>
    <col min="15876" max="15876" width="14.7109375" style="134" customWidth="1"/>
    <col min="15877" max="15877" width="15.85546875" style="134" customWidth="1"/>
    <col min="15878" max="15878" width="13.140625" style="134" customWidth="1"/>
    <col min="15879" max="15879" width="16.85546875" style="134" customWidth="1"/>
    <col min="15880" max="15880" width="14" style="134" customWidth="1"/>
    <col min="15881" max="15881" width="18.140625" style="134" customWidth="1"/>
    <col min="15882" max="15882" width="14.28515625" style="134" customWidth="1"/>
    <col min="15883" max="15883" width="13.28515625" style="134" bestFit="1" customWidth="1"/>
    <col min="15884" max="15884" width="12.140625" style="134" bestFit="1" customWidth="1"/>
    <col min="15885" max="16128" width="10.85546875" style="134"/>
    <col min="16129" max="16129" width="4.7109375" style="134" customWidth="1"/>
    <col min="16130" max="16130" width="33" style="134" customWidth="1"/>
    <col min="16131" max="16131" width="15.7109375" style="134" customWidth="1"/>
    <col min="16132" max="16132" width="14.7109375" style="134" customWidth="1"/>
    <col min="16133" max="16133" width="15.85546875" style="134" customWidth="1"/>
    <col min="16134" max="16134" width="13.140625" style="134" customWidth="1"/>
    <col min="16135" max="16135" width="16.85546875" style="134" customWidth="1"/>
    <col min="16136" max="16136" width="14" style="134" customWidth="1"/>
    <col min="16137" max="16137" width="18.140625" style="134" customWidth="1"/>
    <col min="16138" max="16138" width="14.28515625" style="134" customWidth="1"/>
    <col min="16139" max="16139" width="13.28515625" style="134" bestFit="1" customWidth="1"/>
    <col min="16140" max="16140" width="12.140625" style="134" bestFit="1" customWidth="1"/>
    <col min="16141" max="16384" width="10.85546875" style="134"/>
  </cols>
  <sheetData>
    <row r="1" spans="1:9" x14ac:dyDescent="0.25">
      <c r="A1" s="346" t="s">
        <v>151</v>
      </c>
      <c r="B1" s="346"/>
      <c r="C1" s="346"/>
      <c r="D1" s="346"/>
      <c r="E1" s="346"/>
      <c r="F1" s="346"/>
      <c r="G1" s="346"/>
      <c r="H1" s="132"/>
      <c r="I1" s="132"/>
    </row>
    <row r="2" spans="1:9" x14ac:dyDescent="0.25">
      <c r="A2" s="346" t="str">
        <f>ASG!A2</f>
        <v>PREGÃO ELETRÔNICO N.º 02/2021 - IVAIPORÃ</v>
      </c>
      <c r="B2" s="346"/>
      <c r="C2" s="346"/>
      <c r="D2" s="346"/>
      <c r="E2" s="346"/>
      <c r="F2" s="346"/>
      <c r="G2" s="346"/>
      <c r="H2" s="132"/>
      <c r="I2" s="132"/>
    </row>
    <row r="3" spans="1:9" x14ac:dyDescent="0.25">
      <c r="A3" s="346" t="s">
        <v>0</v>
      </c>
      <c r="B3" s="346"/>
      <c r="C3" s="346"/>
      <c r="D3" s="346"/>
      <c r="E3" s="346"/>
      <c r="F3" s="346"/>
      <c r="G3" s="346"/>
      <c r="H3" s="132"/>
      <c r="I3" s="132"/>
    </row>
    <row r="4" spans="1:9" x14ac:dyDescent="0.25">
      <c r="A4" s="346"/>
      <c r="B4" s="346"/>
      <c r="C4" s="346"/>
      <c r="D4" s="346"/>
      <c r="E4" s="346"/>
      <c r="F4" s="346"/>
      <c r="G4" s="346"/>
      <c r="H4" s="132"/>
      <c r="I4" s="132"/>
    </row>
    <row r="5" spans="1:9" x14ac:dyDescent="0.25">
      <c r="A5" s="346"/>
      <c r="B5" s="346"/>
      <c r="C5" s="346"/>
      <c r="D5" s="346"/>
      <c r="E5" s="346"/>
      <c r="F5" s="346"/>
      <c r="G5" s="346"/>
      <c r="H5" s="132"/>
      <c r="I5" s="132"/>
    </row>
    <row r="6" spans="1:9" x14ac:dyDescent="0.3">
      <c r="A6" s="135"/>
      <c r="B6" s="136" t="s">
        <v>152</v>
      </c>
      <c r="C6" s="405" t="str">
        <f>ASG!C6</f>
        <v>23411.014870/2020-81</v>
      </c>
      <c r="D6" s="406"/>
      <c r="E6" s="406"/>
      <c r="F6" s="406"/>
      <c r="G6" s="407"/>
      <c r="H6" s="132"/>
      <c r="I6" s="132"/>
    </row>
    <row r="7" spans="1:9" x14ac:dyDescent="0.3">
      <c r="A7" s="135"/>
      <c r="B7" s="136" t="s">
        <v>153</v>
      </c>
      <c r="C7" s="405" t="str">
        <f>ASG!C7</f>
        <v>PREGÃO ELETRÔNICO N.º 02/2021 - IVAIPORÃ</v>
      </c>
      <c r="D7" s="406"/>
      <c r="E7" s="406"/>
      <c r="F7" s="406"/>
      <c r="G7" s="407"/>
      <c r="H7" s="132"/>
      <c r="I7" s="132"/>
    </row>
    <row r="8" spans="1:9" x14ac:dyDescent="0.3">
      <c r="A8" s="137" t="s">
        <v>310</v>
      </c>
      <c r="B8" s="137"/>
      <c r="C8" s="138"/>
      <c r="D8" s="138"/>
      <c r="E8" s="138"/>
      <c r="F8" s="138"/>
      <c r="G8" s="138"/>
      <c r="H8" s="132"/>
      <c r="I8" s="132"/>
    </row>
    <row r="9" spans="1:9" ht="17.25" thickBot="1" x14ac:dyDescent="0.35">
      <c r="A9" s="139"/>
      <c r="B9" s="139"/>
      <c r="C9" s="139"/>
      <c r="D9" s="139"/>
      <c r="E9" s="140"/>
      <c r="F9" s="140"/>
      <c r="G9" s="140"/>
      <c r="H9" s="132"/>
      <c r="I9" s="132"/>
    </row>
    <row r="10" spans="1:9" ht="17.25" thickBot="1" x14ac:dyDescent="0.35">
      <c r="A10" s="399" t="s">
        <v>154</v>
      </c>
      <c r="B10" s="400"/>
      <c r="C10" s="401"/>
      <c r="D10" s="401"/>
      <c r="E10" s="401"/>
      <c r="F10" s="402"/>
      <c r="G10" s="403"/>
      <c r="H10" s="132"/>
      <c r="I10" s="132"/>
    </row>
    <row r="11" spans="1:9" x14ac:dyDescent="0.3">
      <c r="A11" s="141" t="s">
        <v>57</v>
      </c>
      <c r="B11" s="141"/>
      <c r="C11" s="141"/>
      <c r="D11" s="141"/>
      <c r="E11" s="140"/>
      <c r="F11" s="140"/>
      <c r="G11" s="140"/>
      <c r="H11" s="132"/>
      <c r="I11" s="132"/>
    </row>
    <row r="12" spans="1:9" x14ac:dyDescent="0.25">
      <c r="A12" s="140"/>
      <c r="B12" s="140"/>
      <c r="C12" s="140"/>
      <c r="D12" s="140"/>
      <c r="E12" s="140"/>
      <c r="F12" s="140"/>
      <c r="G12" s="140"/>
      <c r="H12" s="132"/>
      <c r="I12" s="132"/>
    </row>
    <row r="13" spans="1:9" ht="15" customHeight="1" x14ac:dyDescent="0.3">
      <c r="A13" s="142" t="s">
        <v>58</v>
      </c>
      <c r="B13" s="382" t="s">
        <v>156</v>
      </c>
      <c r="C13" s="392"/>
      <c r="D13" s="392"/>
      <c r="E13" s="392"/>
      <c r="F13" s="404"/>
      <c r="G13" s="381"/>
      <c r="H13" s="132"/>
      <c r="I13" s="132"/>
    </row>
    <row r="14" spans="1:9" ht="15" customHeight="1" x14ac:dyDescent="0.3">
      <c r="A14" s="142" t="s">
        <v>59</v>
      </c>
      <c r="B14" s="382" t="s">
        <v>157</v>
      </c>
      <c r="C14" s="392"/>
      <c r="D14" s="392"/>
      <c r="E14" s="392"/>
      <c r="F14" s="381" t="s">
        <v>158</v>
      </c>
      <c r="G14" s="381"/>
      <c r="H14" s="132"/>
      <c r="I14" s="132"/>
    </row>
    <row r="15" spans="1:9" x14ac:dyDescent="0.3">
      <c r="A15" s="142" t="s">
        <v>60</v>
      </c>
      <c r="B15" s="382" t="s">
        <v>159</v>
      </c>
      <c r="C15" s="392"/>
      <c r="D15" s="392"/>
      <c r="E15" s="392"/>
      <c r="F15" s="432"/>
      <c r="G15" s="432"/>
      <c r="H15" s="132"/>
      <c r="I15" s="132"/>
    </row>
    <row r="16" spans="1:9" ht="15" customHeight="1" x14ac:dyDescent="0.3">
      <c r="A16" s="142" t="s">
        <v>61</v>
      </c>
      <c r="B16" s="382" t="s">
        <v>160</v>
      </c>
      <c r="C16" s="392"/>
      <c r="D16" s="392"/>
      <c r="E16" s="392"/>
      <c r="F16" s="381">
        <v>12</v>
      </c>
      <c r="G16" s="381"/>
      <c r="H16" s="132"/>
      <c r="I16" s="132"/>
    </row>
    <row r="17" spans="1:10" x14ac:dyDescent="0.25">
      <c r="A17" s="140"/>
      <c r="B17" s="140"/>
      <c r="C17" s="140"/>
      <c r="D17" s="140"/>
      <c r="E17" s="140"/>
      <c r="F17" s="140"/>
      <c r="G17" s="140"/>
      <c r="H17" s="132"/>
      <c r="I17" s="132"/>
    </row>
    <row r="18" spans="1:10" x14ac:dyDescent="0.3">
      <c r="A18" s="141" t="s">
        <v>161</v>
      </c>
      <c r="B18" s="141"/>
      <c r="C18" s="141"/>
      <c r="D18" s="141"/>
      <c r="E18" s="140"/>
      <c r="F18" s="140"/>
      <c r="G18" s="140"/>
      <c r="H18" s="132"/>
      <c r="I18" s="132"/>
    </row>
    <row r="19" spans="1:10" x14ac:dyDescent="0.25">
      <c r="A19" s="140"/>
      <c r="B19" s="140"/>
      <c r="C19" s="140"/>
      <c r="D19" s="140"/>
      <c r="E19" s="140"/>
      <c r="F19" s="140"/>
      <c r="G19" s="140"/>
      <c r="H19" s="132"/>
      <c r="I19" s="132"/>
    </row>
    <row r="20" spans="1:10" ht="29.25" customHeight="1" x14ac:dyDescent="0.25">
      <c r="A20" s="394" t="s">
        <v>162</v>
      </c>
      <c r="B20" s="394"/>
      <c r="C20" s="388" t="s">
        <v>163</v>
      </c>
      <c r="D20" s="389"/>
      <c r="E20" s="395" t="s">
        <v>164</v>
      </c>
      <c r="F20" s="395"/>
      <c r="G20" s="395"/>
      <c r="H20" s="132"/>
      <c r="I20" s="132"/>
    </row>
    <row r="21" spans="1:10" ht="32.450000000000003" customHeight="1" x14ac:dyDescent="0.25">
      <c r="A21" s="382" t="s">
        <v>263</v>
      </c>
      <c r="B21" s="334"/>
      <c r="C21" s="388" t="s">
        <v>166</v>
      </c>
      <c r="D21" s="389"/>
      <c r="E21" s="390">
        <v>1</v>
      </c>
      <c r="F21" s="390"/>
      <c r="G21" s="390"/>
      <c r="H21" s="132"/>
      <c r="I21" s="132"/>
    </row>
    <row r="22" spans="1:10" x14ac:dyDescent="0.25">
      <c r="A22" s="140"/>
      <c r="B22" s="140"/>
      <c r="C22" s="140"/>
      <c r="D22" s="140"/>
      <c r="E22" s="140"/>
      <c r="F22" s="140"/>
      <c r="G22" s="140"/>
      <c r="H22" s="132"/>
      <c r="I22" s="132"/>
    </row>
    <row r="23" spans="1:10" x14ac:dyDescent="0.25">
      <c r="A23" s="346" t="s">
        <v>167</v>
      </c>
      <c r="B23" s="346"/>
      <c r="C23" s="346"/>
      <c r="D23" s="346"/>
      <c r="E23" s="346"/>
      <c r="F23" s="346"/>
      <c r="G23" s="346"/>
      <c r="H23" s="132"/>
      <c r="I23" s="132"/>
    </row>
    <row r="24" spans="1:10" x14ac:dyDescent="0.25">
      <c r="A24" s="140"/>
      <c r="B24" s="140"/>
      <c r="C24" s="140"/>
      <c r="D24" s="140"/>
      <c r="E24" s="140"/>
      <c r="F24" s="140"/>
      <c r="G24" s="140"/>
      <c r="H24" s="132"/>
      <c r="I24" s="132"/>
    </row>
    <row r="25" spans="1:10" x14ac:dyDescent="0.25">
      <c r="A25" s="391" t="s">
        <v>62</v>
      </c>
      <c r="B25" s="391"/>
      <c r="C25" s="391"/>
      <c r="D25" s="391"/>
      <c r="E25" s="391"/>
      <c r="F25" s="391"/>
      <c r="G25" s="391"/>
      <c r="H25" s="132"/>
      <c r="I25" s="132"/>
    </row>
    <row r="26" spans="1:10" x14ac:dyDescent="0.25">
      <c r="A26" s="327" t="s">
        <v>63</v>
      </c>
      <c r="B26" s="327"/>
      <c r="C26" s="327"/>
      <c r="D26" s="327"/>
      <c r="E26" s="327"/>
      <c r="F26" s="327"/>
      <c r="G26" s="327"/>
      <c r="H26" s="132"/>
      <c r="I26" s="132"/>
    </row>
    <row r="27" spans="1:10" s="133" customFormat="1" ht="25.15" customHeight="1" x14ac:dyDescent="0.3">
      <c r="A27" s="142">
        <v>1</v>
      </c>
      <c r="B27" s="381" t="s">
        <v>168</v>
      </c>
      <c r="C27" s="381"/>
      <c r="D27" s="381"/>
      <c r="E27" s="381"/>
      <c r="F27" s="382" t="str">
        <f>A21</f>
        <v xml:space="preserve">Oficial de Manutenção Predial  40 horas semanais </v>
      </c>
      <c r="G27" s="383"/>
      <c r="H27" s="132"/>
      <c r="I27" s="132"/>
    </row>
    <row r="28" spans="1:10" s="133" customFormat="1" x14ac:dyDescent="0.3">
      <c r="A28" s="142">
        <v>2</v>
      </c>
      <c r="B28" s="381" t="s">
        <v>169</v>
      </c>
      <c r="C28" s="381"/>
      <c r="D28" s="381"/>
      <c r="E28" s="381"/>
      <c r="F28" s="382"/>
      <c r="G28" s="383"/>
      <c r="H28" s="132"/>
      <c r="I28" s="132"/>
    </row>
    <row r="29" spans="1:10" s="133" customFormat="1" x14ac:dyDescent="0.3">
      <c r="A29" s="142">
        <v>3</v>
      </c>
      <c r="B29" s="381" t="s">
        <v>170</v>
      </c>
      <c r="C29" s="381"/>
      <c r="D29" s="381"/>
      <c r="E29" s="381"/>
      <c r="F29" s="386"/>
      <c r="G29" s="387"/>
      <c r="H29" s="132"/>
      <c r="I29" s="132"/>
      <c r="J29" s="133" t="s">
        <v>171</v>
      </c>
    </row>
    <row r="30" spans="1:10" s="133" customFormat="1" ht="36.6" customHeight="1" x14ac:dyDescent="0.3">
      <c r="A30" s="142">
        <v>4</v>
      </c>
      <c r="B30" s="381" t="s">
        <v>172</v>
      </c>
      <c r="C30" s="381"/>
      <c r="D30" s="381"/>
      <c r="E30" s="381"/>
      <c r="F30" s="382" t="str">
        <f>A21</f>
        <v xml:space="preserve">Oficial de Manutenção Predial  40 horas semanais </v>
      </c>
      <c r="G30" s="383"/>
      <c r="H30" s="132"/>
      <c r="I30" s="132"/>
    </row>
    <row r="31" spans="1:10" s="133" customFormat="1" x14ac:dyDescent="0.3">
      <c r="A31" s="142">
        <v>5</v>
      </c>
      <c r="B31" s="381" t="s">
        <v>173</v>
      </c>
      <c r="C31" s="381"/>
      <c r="D31" s="381"/>
      <c r="E31" s="381"/>
      <c r="F31" s="384"/>
      <c r="G31" s="385"/>
      <c r="H31" s="132"/>
      <c r="I31" s="132"/>
    </row>
    <row r="32" spans="1:10" s="133" customFormat="1" x14ac:dyDescent="0.25">
      <c r="A32" s="140"/>
      <c r="B32" s="140"/>
      <c r="C32" s="140"/>
      <c r="D32" s="140"/>
      <c r="E32" s="140"/>
      <c r="F32" s="140"/>
      <c r="G32" s="140"/>
      <c r="H32" s="132"/>
      <c r="I32" s="132"/>
    </row>
    <row r="33" spans="1:11" s="133" customFormat="1" x14ac:dyDescent="0.25">
      <c r="A33" s="359" t="s">
        <v>174</v>
      </c>
      <c r="B33" s="359"/>
      <c r="C33" s="359"/>
      <c r="D33" s="359"/>
      <c r="E33" s="359"/>
      <c r="F33" s="359"/>
      <c r="G33" s="359"/>
      <c r="H33" s="132"/>
      <c r="I33" s="132"/>
    </row>
    <row r="34" spans="1:11" s="133" customFormat="1" x14ac:dyDescent="0.25">
      <c r="A34" s="144">
        <v>1</v>
      </c>
      <c r="B34" s="380" t="s">
        <v>65</v>
      </c>
      <c r="C34" s="380"/>
      <c r="D34" s="380"/>
      <c r="E34" s="380"/>
      <c r="F34" s="380"/>
      <c r="G34" s="144" t="s">
        <v>66</v>
      </c>
      <c r="H34" s="132"/>
      <c r="I34" s="132"/>
    </row>
    <row r="35" spans="1:11" s="133" customFormat="1" ht="16.5" customHeight="1" x14ac:dyDescent="0.25">
      <c r="A35" s="157" t="s">
        <v>58</v>
      </c>
      <c r="B35" s="356" t="s">
        <v>175</v>
      </c>
      <c r="C35" s="357"/>
      <c r="D35" s="357"/>
      <c r="E35" s="357"/>
      <c r="F35" s="358"/>
      <c r="G35" s="227">
        <f>F29</f>
        <v>0</v>
      </c>
      <c r="H35" s="229"/>
      <c r="I35" s="132"/>
    </row>
    <row r="36" spans="1:11" s="133" customFormat="1" x14ac:dyDescent="0.25">
      <c r="A36" s="145" t="s">
        <v>59</v>
      </c>
      <c r="B36" s="332" t="s">
        <v>176</v>
      </c>
      <c r="C36" s="333"/>
      <c r="D36" s="333"/>
      <c r="E36" s="333"/>
      <c r="F36" s="334"/>
      <c r="G36" s="148">
        <v>0</v>
      </c>
      <c r="H36" s="132"/>
      <c r="I36" s="132"/>
    </row>
    <row r="37" spans="1:11" s="133" customFormat="1" x14ac:dyDescent="0.25">
      <c r="A37" s="145" t="s">
        <v>60</v>
      </c>
      <c r="B37" s="332" t="s">
        <v>177</v>
      </c>
      <c r="C37" s="333"/>
      <c r="D37" s="333"/>
      <c r="E37" s="333"/>
      <c r="F37" s="334"/>
      <c r="G37" s="148">
        <v>0</v>
      </c>
      <c r="H37" s="132"/>
      <c r="I37" s="132"/>
    </row>
    <row r="38" spans="1:11" s="133" customFormat="1" x14ac:dyDescent="0.25">
      <c r="A38" s="145" t="s">
        <v>61</v>
      </c>
      <c r="B38" s="332" t="s">
        <v>178</v>
      </c>
      <c r="C38" s="333"/>
      <c r="D38" s="333"/>
      <c r="E38" s="333"/>
      <c r="F38" s="334"/>
      <c r="G38" s="149">
        <v>0</v>
      </c>
      <c r="H38" s="132"/>
      <c r="I38" s="132"/>
    </row>
    <row r="39" spans="1:11" s="133" customFormat="1" x14ac:dyDescent="0.25">
      <c r="A39" s="145" t="s">
        <v>68</v>
      </c>
      <c r="B39" s="332" t="s">
        <v>67</v>
      </c>
      <c r="C39" s="333"/>
      <c r="D39" s="333"/>
      <c r="E39" s="333"/>
      <c r="F39" s="334"/>
      <c r="G39" s="149">
        <v>0</v>
      </c>
      <c r="H39" s="132"/>
      <c r="I39" s="132"/>
    </row>
    <row r="40" spans="1:11" s="133" customFormat="1" x14ac:dyDescent="0.25">
      <c r="A40" s="145" t="s">
        <v>69</v>
      </c>
      <c r="B40" s="332" t="s">
        <v>179</v>
      </c>
      <c r="C40" s="333"/>
      <c r="D40" s="333"/>
      <c r="E40" s="333"/>
      <c r="F40" s="334"/>
      <c r="G40" s="149">
        <v>0</v>
      </c>
      <c r="H40" s="150"/>
      <c r="I40" s="132"/>
    </row>
    <row r="41" spans="1:11" s="133" customFormat="1" x14ac:dyDescent="0.25">
      <c r="A41" s="145" t="s">
        <v>180</v>
      </c>
      <c r="B41" s="332" t="s">
        <v>88</v>
      </c>
      <c r="C41" s="333"/>
      <c r="D41" s="333"/>
      <c r="E41" s="333"/>
      <c r="F41" s="334"/>
      <c r="G41" s="148">
        <v>0</v>
      </c>
      <c r="H41" s="132"/>
      <c r="I41" s="132"/>
    </row>
    <row r="42" spans="1:11" s="133" customFormat="1" x14ac:dyDescent="0.25">
      <c r="A42" s="144"/>
      <c r="B42" s="380" t="s">
        <v>181</v>
      </c>
      <c r="C42" s="380"/>
      <c r="D42" s="380"/>
      <c r="E42" s="380"/>
      <c r="F42" s="380"/>
      <c r="G42" s="151">
        <f>SUM(G35:G41)</f>
        <v>0</v>
      </c>
      <c r="H42" s="152"/>
      <c r="I42" s="153">
        <f>G42</f>
        <v>0</v>
      </c>
      <c r="K42" s="154"/>
    </row>
    <row r="43" spans="1:11" s="133" customFormat="1" x14ac:dyDescent="0.25">
      <c r="A43" s="140"/>
      <c r="B43" s="143"/>
      <c r="C43" s="143"/>
      <c r="D43" s="143"/>
      <c r="E43" s="143"/>
      <c r="F43" s="143"/>
      <c r="G43" s="140"/>
      <c r="H43" s="132"/>
      <c r="I43" s="132"/>
    </row>
    <row r="44" spans="1:11" s="133" customFormat="1" x14ac:dyDescent="0.25">
      <c r="A44" s="359" t="s">
        <v>182</v>
      </c>
      <c r="B44" s="359"/>
      <c r="C44" s="359"/>
      <c r="D44" s="359"/>
      <c r="E44" s="359"/>
      <c r="F44" s="359"/>
      <c r="G44" s="359"/>
      <c r="H44" s="132"/>
      <c r="I44" s="132"/>
    </row>
    <row r="45" spans="1:11" s="133" customFormat="1" x14ac:dyDescent="0.25">
      <c r="A45" s="143" t="s">
        <v>183</v>
      </c>
      <c r="B45" s="140"/>
      <c r="C45" s="140"/>
      <c r="D45" s="156"/>
      <c r="E45" s="156"/>
      <c r="F45" s="156"/>
      <c r="G45" s="156"/>
      <c r="H45" s="132"/>
      <c r="I45" s="132"/>
    </row>
    <row r="46" spans="1:11" s="133" customFormat="1" x14ac:dyDescent="0.25">
      <c r="A46" s="144" t="s">
        <v>184</v>
      </c>
      <c r="B46" s="329" t="s">
        <v>78</v>
      </c>
      <c r="C46" s="330"/>
      <c r="D46" s="330"/>
      <c r="E46" s="331"/>
      <c r="F46" s="144" t="s">
        <v>71</v>
      </c>
      <c r="G46" s="144" t="s">
        <v>66</v>
      </c>
      <c r="H46" s="132"/>
      <c r="I46" s="132"/>
    </row>
    <row r="47" spans="1:11" s="133" customFormat="1" x14ac:dyDescent="0.25">
      <c r="A47" s="157" t="s">
        <v>58</v>
      </c>
      <c r="B47" s="369" t="s">
        <v>185</v>
      </c>
      <c r="C47" s="370"/>
      <c r="D47" s="370"/>
      <c r="E47" s="371"/>
      <c r="F47" s="158">
        <v>8.3299999999999999E-2</v>
      </c>
      <c r="G47" s="159">
        <f>$G$42*F47</f>
        <v>0</v>
      </c>
      <c r="H47" s="160"/>
      <c r="I47" s="132"/>
    </row>
    <row r="48" spans="1:11" s="133" customFormat="1" x14ac:dyDescent="0.25">
      <c r="A48" s="157" t="s">
        <v>59</v>
      </c>
      <c r="B48" s="369" t="s">
        <v>70</v>
      </c>
      <c r="C48" s="370"/>
      <c r="D48" s="370"/>
      <c r="E48" s="371"/>
      <c r="F48" s="158">
        <v>0.121</v>
      </c>
      <c r="G48" s="159">
        <f>$G$42*F48</f>
        <v>0</v>
      </c>
      <c r="H48" s="160"/>
      <c r="I48" s="132"/>
    </row>
    <row r="49" spans="1:9" s="133" customFormat="1" x14ac:dyDescent="0.25">
      <c r="A49" s="372" t="s">
        <v>186</v>
      </c>
      <c r="B49" s="373"/>
      <c r="C49" s="373"/>
      <c r="D49" s="373"/>
      <c r="E49" s="374"/>
      <c r="F49" s="161">
        <f>SUM(F47:F48)</f>
        <v>0.20430000000000001</v>
      </c>
      <c r="G49" s="162">
        <f>SUM(G47:G48)</f>
        <v>0</v>
      </c>
      <c r="H49" s="150"/>
      <c r="I49" s="163">
        <f>G80</f>
        <v>0</v>
      </c>
    </row>
    <row r="50" spans="1:9" s="133" customFormat="1" x14ac:dyDescent="0.25">
      <c r="A50" s="372" t="s">
        <v>187</v>
      </c>
      <c r="B50" s="373"/>
      <c r="C50" s="373"/>
      <c r="D50" s="373"/>
      <c r="E50" s="374"/>
      <c r="F50" s="161"/>
      <c r="G50" s="162">
        <f>G49</f>
        <v>0</v>
      </c>
      <c r="H50" s="150"/>
      <c r="I50" s="163"/>
    </row>
    <row r="51" spans="1:9" s="133" customFormat="1" x14ac:dyDescent="0.25">
      <c r="A51" s="140"/>
      <c r="B51" s="143"/>
      <c r="C51" s="143"/>
      <c r="D51" s="143"/>
      <c r="E51" s="143"/>
      <c r="F51" s="143"/>
      <c r="G51" s="140"/>
      <c r="H51" s="132"/>
      <c r="I51" s="132"/>
    </row>
    <row r="52" spans="1:9" s="133" customFormat="1" x14ac:dyDescent="0.25">
      <c r="A52" s="164" t="s">
        <v>188</v>
      </c>
      <c r="B52" s="143"/>
      <c r="C52" s="143"/>
      <c r="D52" s="143"/>
      <c r="E52" s="143"/>
      <c r="F52" s="143"/>
      <c r="G52" s="140"/>
      <c r="H52" s="132"/>
      <c r="I52" s="132"/>
    </row>
    <row r="53" spans="1:9" s="133" customFormat="1" x14ac:dyDescent="0.25">
      <c r="A53" s="144" t="s">
        <v>189</v>
      </c>
      <c r="B53" s="329" t="s">
        <v>77</v>
      </c>
      <c r="C53" s="330"/>
      <c r="D53" s="330"/>
      <c r="E53" s="331"/>
      <c r="F53" s="144" t="s">
        <v>71</v>
      </c>
      <c r="G53" s="144" t="s">
        <v>66</v>
      </c>
      <c r="H53" s="132"/>
      <c r="I53" s="132"/>
    </row>
    <row r="54" spans="1:9" s="133" customFormat="1" x14ac:dyDescent="0.25">
      <c r="A54" s="145" t="s">
        <v>58</v>
      </c>
      <c r="B54" s="332" t="s">
        <v>72</v>
      </c>
      <c r="C54" s="333"/>
      <c r="D54" s="333"/>
      <c r="E54" s="334"/>
      <c r="F54" s="165">
        <v>0.2</v>
      </c>
      <c r="G54" s="148">
        <f>$G$42*F54</f>
        <v>0</v>
      </c>
      <c r="H54" s="132"/>
      <c r="I54" s="132"/>
    </row>
    <row r="55" spans="1:9" s="133" customFormat="1" x14ac:dyDescent="0.25">
      <c r="A55" s="166" t="s">
        <v>59</v>
      </c>
      <c r="B55" s="377" t="s">
        <v>190</v>
      </c>
      <c r="C55" s="378"/>
      <c r="D55" s="378"/>
      <c r="E55" s="379"/>
      <c r="F55" s="167">
        <v>1.4999999999999999E-2</v>
      </c>
      <c r="G55" s="149">
        <f t="shared" ref="G55:G61" si="0">$G$42*F55</f>
        <v>0</v>
      </c>
      <c r="H55" s="132"/>
      <c r="I55" s="132"/>
    </row>
    <row r="56" spans="1:9" s="133" customFormat="1" x14ac:dyDescent="0.25">
      <c r="A56" s="166" t="s">
        <v>60</v>
      </c>
      <c r="B56" s="377" t="s">
        <v>191</v>
      </c>
      <c r="C56" s="378"/>
      <c r="D56" s="378"/>
      <c r="E56" s="379"/>
      <c r="F56" s="167">
        <v>0.01</v>
      </c>
      <c r="G56" s="149">
        <f t="shared" si="0"/>
        <v>0</v>
      </c>
      <c r="H56" s="132"/>
      <c r="I56" s="153"/>
    </row>
    <row r="57" spans="1:9" s="133" customFormat="1" x14ac:dyDescent="0.25">
      <c r="A57" s="145" t="s">
        <v>61</v>
      </c>
      <c r="B57" s="332" t="s">
        <v>74</v>
      </c>
      <c r="C57" s="333"/>
      <c r="D57" s="333"/>
      <c r="E57" s="334"/>
      <c r="F57" s="165">
        <v>2E-3</v>
      </c>
      <c r="G57" s="148">
        <f t="shared" si="0"/>
        <v>0</v>
      </c>
      <c r="H57" s="132"/>
      <c r="I57" s="132"/>
    </row>
    <row r="58" spans="1:9" s="133" customFormat="1" x14ac:dyDescent="0.25">
      <c r="A58" s="145" t="s">
        <v>68</v>
      </c>
      <c r="B58" s="332" t="s">
        <v>192</v>
      </c>
      <c r="C58" s="333"/>
      <c r="D58" s="333"/>
      <c r="E58" s="334"/>
      <c r="F58" s="165">
        <v>2.5000000000000001E-2</v>
      </c>
      <c r="G58" s="148">
        <f t="shared" si="0"/>
        <v>0</v>
      </c>
      <c r="H58" s="132"/>
      <c r="I58" s="132"/>
    </row>
    <row r="59" spans="1:9" s="133" customFormat="1" x14ac:dyDescent="0.25">
      <c r="A59" s="145" t="s">
        <v>69</v>
      </c>
      <c r="B59" s="332" t="s">
        <v>75</v>
      </c>
      <c r="C59" s="333"/>
      <c r="D59" s="333"/>
      <c r="E59" s="334"/>
      <c r="F59" s="165">
        <v>0.08</v>
      </c>
      <c r="G59" s="148">
        <f t="shared" si="0"/>
        <v>0</v>
      </c>
      <c r="H59" s="132"/>
      <c r="I59" s="153"/>
    </row>
    <row r="60" spans="1:9" s="133" customFormat="1" x14ac:dyDescent="0.25">
      <c r="A60" s="157" t="s">
        <v>180</v>
      </c>
      <c r="B60" s="356" t="s">
        <v>281</v>
      </c>
      <c r="C60" s="357"/>
      <c r="D60" s="357"/>
      <c r="E60" s="358"/>
      <c r="F60" s="168">
        <f>3%*0.9386</f>
        <v>2.8157999999999999E-2</v>
      </c>
      <c r="G60" s="169">
        <f t="shared" si="0"/>
        <v>0</v>
      </c>
      <c r="H60" s="132"/>
      <c r="I60" s="132"/>
    </row>
    <row r="61" spans="1:9" s="133" customFormat="1" x14ac:dyDescent="0.25">
      <c r="A61" s="145" t="s">
        <v>193</v>
      </c>
      <c r="B61" s="332" t="s">
        <v>73</v>
      </c>
      <c r="C61" s="333"/>
      <c r="D61" s="333"/>
      <c r="E61" s="334"/>
      <c r="F61" s="165">
        <v>6.0000000000000001E-3</v>
      </c>
      <c r="G61" s="148">
        <f t="shared" si="0"/>
        <v>0</v>
      </c>
      <c r="H61" s="132"/>
      <c r="I61" s="153"/>
    </row>
    <row r="62" spans="1:9" s="133" customFormat="1" ht="18" customHeight="1" x14ac:dyDescent="0.25">
      <c r="A62" s="372" t="s">
        <v>187</v>
      </c>
      <c r="B62" s="373"/>
      <c r="C62" s="373"/>
      <c r="D62" s="373"/>
      <c r="E62" s="374"/>
      <c r="F62" s="170">
        <f>SUM(F54:F61)</f>
        <v>0.36620000000000003</v>
      </c>
      <c r="G62" s="151">
        <f>SUM(G54:G61)</f>
        <v>0</v>
      </c>
      <c r="H62" s="150"/>
      <c r="I62" s="171"/>
    </row>
    <row r="63" spans="1:9" s="133" customFormat="1" x14ac:dyDescent="0.25">
      <c r="A63" s="140"/>
      <c r="B63" s="143"/>
      <c r="C63" s="143"/>
      <c r="D63" s="143"/>
      <c r="E63" s="143"/>
      <c r="F63" s="143"/>
      <c r="G63" s="140"/>
      <c r="H63" s="132"/>
      <c r="I63" s="132"/>
    </row>
    <row r="64" spans="1:9" s="133" customFormat="1" x14ac:dyDescent="0.25">
      <c r="A64" s="143" t="s">
        <v>194</v>
      </c>
      <c r="B64" s="140"/>
      <c r="C64" s="140"/>
      <c r="D64" s="140"/>
      <c r="E64" s="140"/>
      <c r="F64" s="140"/>
      <c r="G64" s="140"/>
      <c r="H64" s="132"/>
      <c r="I64" s="132"/>
    </row>
    <row r="65" spans="1:12" s="133" customFormat="1" x14ac:dyDescent="0.25">
      <c r="A65" s="144" t="s">
        <v>195</v>
      </c>
      <c r="B65" s="329" t="s">
        <v>196</v>
      </c>
      <c r="C65" s="330"/>
      <c r="D65" s="330"/>
      <c r="E65" s="330"/>
      <c r="F65" s="331"/>
      <c r="G65" s="144" t="s">
        <v>66</v>
      </c>
      <c r="H65" s="132"/>
      <c r="I65" s="132"/>
    </row>
    <row r="66" spans="1:12" x14ac:dyDescent="0.25">
      <c r="A66" s="157" t="s">
        <v>58</v>
      </c>
      <c r="B66" s="376" t="s">
        <v>262</v>
      </c>
      <c r="C66" s="376"/>
      <c r="D66" s="376"/>
      <c r="E66" s="376"/>
      <c r="F66" s="376"/>
      <c r="G66" s="169">
        <v>0</v>
      </c>
      <c r="H66" s="164"/>
      <c r="I66" s="132"/>
    </row>
    <row r="67" spans="1:12" x14ac:dyDescent="0.25">
      <c r="A67" s="157" t="s">
        <v>59</v>
      </c>
      <c r="B67" s="376" t="s">
        <v>197</v>
      </c>
      <c r="C67" s="376"/>
      <c r="D67" s="376"/>
      <c r="E67" s="376"/>
      <c r="F67" s="376"/>
      <c r="G67" s="169">
        <v>0</v>
      </c>
      <c r="H67" s="132"/>
      <c r="I67" s="132"/>
    </row>
    <row r="68" spans="1:12" x14ac:dyDescent="0.25">
      <c r="A68" s="157" t="s">
        <v>60</v>
      </c>
      <c r="B68" s="376" t="s">
        <v>290</v>
      </c>
      <c r="C68" s="376"/>
      <c r="D68" s="376"/>
      <c r="E68" s="376"/>
      <c r="F68" s="376"/>
      <c r="G68" s="169">
        <v>0</v>
      </c>
      <c r="H68" s="132"/>
      <c r="I68" s="132"/>
    </row>
    <row r="69" spans="1:12" x14ac:dyDescent="0.25">
      <c r="A69" s="157" t="s">
        <v>61</v>
      </c>
      <c r="B69" s="376" t="s">
        <v>291</v>
      </c>
      <c r="C69" s="376"/>
      <c r="D69" s="376"/>
      <c r="E69" s="376"/>
      <c r="F69" s="376"/>
      <c r="G69" s="169">
        <f>G67/12</f>
        <v>0</v>
      </c>
      <c r="H69" s="132"/>
      <c r="I69" s="132"/>
    </row>
    <row r="70" spans="1:12" hidden="1" x14ac:dyDescent="0.25">
      <c r="A70" s="157" t="s">
        <v>68</v>
      </c>
      <c r="B70" s="376"/>
      <c r="C70" s="376"/>
      <c r="D70" s="376"/>
      <c r="E70" s="376"/>
      <c r="F70" s="376"/>
      <c r="G70" s="169">
        <v>0</v>
      </c>
      <c r="H70" s="132"/>
      <c r="I70" s="132"/>
    </row>
    <row r="71" spans="1:12" x14ac:dyDescent="0.25">
      <c r="A71" s="157" t="s">
        <v>69</v>
      </c>
      <c r="B71" s="376" t="s">
        <v>292</v>
      </c>
      <c r="C71" s="376"/>
      <c r="D71" s="376"/>
      <c r="E71" s="376"/>
      <c r="F71" s="376"/>
      <c r="G71" s="169">
        <v>0</v>
      </c>
      <c r="H71" s="132"/>
      <c r="I71" s="132"/>
    </row>
    <row r="72" spans="1:12" s="133" customFormat="1" x14ac:dyDescent="0.25">
      <c r="A72" s="145" t="s">
        <v>180</v>
      </c>
      <c r="B72" s="375" t="s">
        <v>311</v>
      </c>
      <c r="C72" s="375"/>
      <c r="D72" s="375"/>
      <c r="E72" s="375"/>
      <c r="F72" s="375"/>
      <c r="G72" s="148">
        <v>0</v>
      </c>
      <c r="H72" s="132"/>
      <c r="I72" s="132"/>
    </row>
    <row r="73" spans="1:12" s="133" customFormat="1" x14ac:dyDescent="0.25">
      <c r="A73" s="326" t="s">
        <v>187</v>
      </c>
      <c r="B73" s="327"/>
      <c r="C73" s="327"/>
      <c r="D73" s="327"/>
      <c r="E73" s="327"/>
      <c r="F73" s="328"/>
      <c r="G73" s="162">
        <f>SUM(G66:G72)</f>
        <v>0</v>
      </c>
      <c r="H73" s="132"/>
      <c r="I73" s="132"/>
    </row>
    <row r="74" spans="1:12" s="133" customFormat="1" ht="18" customHeight="1" x14ac:dyDescent="0.25">
      <c r="A74" s="172"/>
      <c r="B74" s="172"/>
      <c r="C74" s="172"/>
      <c r="D74" s="172"/>
      <c r="E74" s="172"/>
      <c r="F74" s="172"/>
      <c r="G74" s="173"/>
      <c r="H74" s="132"/>
      <c r="I74" s="132"/>
    </row>
    <row r="75" spans="1:12" s="133" customFormat="1" ht="18" customHeight="1" x14ac:dyDescent="0.25">
      <c r="A75" s="174" t="s">
        <v>202</v>
      </c>
      <c r="B75" s="172"/>
      <c r="C75" s="172"/>
      <c r="D75" s="172"/>
      <c r="E75" s="172"/>
      <c r="F75" s="172"/>
      <c r="G75" s="173"/>
      <c r="H75" s="132"/>
      <c r="I75" s="132"/>
    </row>
    <row r="76" spans="1:12" s="133" customFormat="1" x14ac:dyDescent="0.25">
      <c r="A76" s="144" t="s">
        <v>195</v>
      </c>
      <c r="B76" s="329" t="s">
        <v>196</v>
      </c>
      <c r="C76" s="330"/>
      <c r="D76" s="330"/>
      <c r="E76" s="330"/>
      <c r="F76" s="331"/>
      <c r="G76" s="144" t="s">
        <v>66</v>
      </c>
      <c r="H76" s="132"/>
      <c r="I76" s="132"/>
    </row>
    <row r="77" spans="1:12" s="133" customFormat="1" x14ac:dyDescent="0.25">
      <c r="A77" s="145" t="s">
        <v>184</v>
      </c>
      <c r="B77" s="356" t="s">
        <v>76</v>
      </c>
      <c r="C77" s="357"/>
      <c r="D77" s="357"/>
      <c r="E77" s="357"/>
      <c r="F77" s="358"/>
      <c r="G77" s="169">
        <f>G50</f>
        <v>0</v>
      </c>
      <c r="H77" s="132"/>
      <c r="I77" s="132"/>
      <c r="J77" s="175"/>
      <c r="K77" s="154"/>
      <c r="L77" s="154"/>
    </row>
    <row r="78" spans="1:12" s="133" customFormat="1" x14ac:dyDescent="0.25">
      <c r="A78" s="145" t="s">
        <v>189</v>
      </c>
      <c r="B78" s="332" t="s">
        <v>77</v>
      </c>
      <c r="C78" s="333"/>
      <c r="D78" s="333"/>
      <c r="E78" s="333"/>
      <c r="F78" s="334"/>
      <c r="G78" s="148">
        <f>G62</f>
        <v>0</v>
      </c>
      <c r="H78" s="132"/>
      <c r="I78" s="132"/>
      <c r="K78" s="154"/>
    </row>
    <row r="79" spans="1:12" s="133" customFormat="1" x14ac:dyDescent="0.25">
      <c r="A79" s="145" t="s">
        <v>195</v>
      </c>
      <c r="B79" s="356" t="s">
        <v>196</v>
      </c>
      <c r="C79" s="357"/>
      <c r="D79" s="357"/>
      <c r="E79" s="357"/>
      <c r="F79" s="358"/>
      <c r="G79" s="169">
        <f>G73</f>
        <v>0</v>
      </c>
      <c r="H79" s="132"/>
      <c r="I79" s="132"/>
      <c r="K79" s="154"/>
    </row>
    <row r="80" spans="1:12" s="133" customFormat="1" ht="18" customHeight="1" x14ac:dyDescent="0.25">
      <c r="A80" s="326" t="s">
        <v>187</v>
      </c>
      <c r="B80" s="327"/>
      <c r="C80" s="327"/>
      <c r="D80" s="327"/>
      <c r="E80" s="327"/>
      <c r="F80" s="328"/>
      <c r="G80" s="151">
        <f>SUM(G76:G79)</f>
        <v>0</v>
      </c>
      <c r="H80" s="150">
        <f>G80+G42</f>
        <v>0</v>
      </c>
      <c r="I80" s="132"/>
    </row>
    <row r="81" spans="1:9" s="133" customFormat="1" ht="18" customHeight="1" x14ac:dyDescent="0.25">
      <c r="A81" s="172"/>
      <c r="B81" s="172"/>
      <c r="C81" s="172"/>
      <c r="D81" s="172"/>
      <c r="E81" s="172"/>
      <c r="F81" s="172"/>
      <c r="G81" s="173"/>
      <c r="H81" s="132"/>
      <c r="I81" s="132"/>
    </row>
    <row r="82" spans="1:9" s="133" customFormat="1" x14ac:dyDescent="0.25">
      <c r="A82" s="359" t="s">
        <v>203</v>
      </c>
      <c r="B82" s="359"/>
      <c r="C82" s="359"/>
      <c r="D82" s="359"/>
      <c r="E82" s="359"/>
      <c r="F82" s="359"/>
      <c r="G82" s="359"/>
      <c r="H82" s="132"/>
      <c r="I82" s="132"/>
    </row>
    <row r="83" spans="1:9" s="133" customFormat="1" x14ac:dyDescent="0.25">
      <c r="A83" s="144">
        <v>3</v>
      </c>
      <c r="B83" s="329" t="s">
        <v>86</v>
      </c>
      <c r="C83" s="330"/>
      <c r="D83" s="330"/>
      <c r="E83" s="331"/>
      <c r="F83" s="144" t="s">
        <v>71</v>
      </c>
      <c r="G83" s="144" t="s">
        <v>66</v>
      </c>
      <c r="H83" s="132"/>
      <c r="I83" s="176"/>
    </row>
    <row r="84" spans="1:9" s="133" customFormat="1" x14ac:dyDescent="0.25">
      <c r="A84" s="157" t="s">
        <v>58</v>
      </c>
      <c r="B84" s="356" t="s">
        <v>204</v>
      </c>
      <c r="C84" s="357"/>
      <c r="D84" s="357"/>
      <c r="E84" s="358"/>
      <c r="F84" s="177">
        <v>0</v>
      </c>
      <c r="G84" s="169">
        <f>F84*$G$42</f>
        <v>0</v>
      </c>
      <c r="H84" s="132"/>
      <c r="I84" s="176"/>
    </row>
    <row r="85" spans="1:9" s="133" customFormat="1" x14ac:dyDescent="0.25">
      <c r="A85" s="157" t="s">
        <v>59</v>
      </c>
      <c r="B85" s="356" t="s">
        <v>205</v>
      </c>
      <c r="C85" s="357"/>
      <c r="D85" s="357"/>
      <c r="E85" s="358"/>
      <c r="F85" s="177">
        <f>F84*F59</f>
        <v>0</v>
      </c>
      <c r="G85" s="169">
        <f>F85*$G$42</f>
        <v>0</v>
      </c>
      <c r="H85" s="132"/>
      <c r="I85" s="176"/>
    </row>
    <row r="86" spans="1:9" s="133" customFormat="1" x14ac:dyDescent="0.25">
      <c r="A86" s="157" t="s">
        <v>60</v>
      </c>
      <c r="B86" s="356" t="s">
        <v>206</v>
      </c>
      <c r="C86" s="357"/>
      <c r="D86" s="357"/>
      <c r="E86" s="358"/>
      <c r="F86" s="177">
        <v>0</v>
      </c>
      <c r="G86" s="169">
        <f>F86*$G$42</f>
        <v>0</v>
      </c>
      <c r="H86" s="132"/>
      <c r="I86" s="132"/>
    </row>
    <row r="87" spans="1:9" s="133" customFormat="1" x14ac:dyDescent="0.25">
      <c r="A87" s="157" t="s">
        <v>61</v>
      </c>
      <c r="B87" s="356" t="s">
        <v>207</v>
      </c>
      <c r="C87" s="357"/>
      <c r="D87" s="357"/>
      <c r="E87" s="358"/>
      <c r="F87" s="177">
        <v>0</v>
      </c>
      <c r="G87" s="169">
        <f>F87*$G$42</f>
        <v>0</v>
      </c>
      <c r="H87" s="132"/>
      <c r="I87" s="132"/>
    </row>
    <row r="88" spans="1:9" s="133" customFormat="1" x14ac:dyDescent="0.25">
      <c r="A88" s="157" t="s">
        <v>68</v>
      </c>
      <c r="B88" s="356" t="s">
        <v>208</v>
      </c>
      <c r="C88" s="357"/>
      <c r="D88" s="357"/>
      <c r="E88" s="358"/>
      <c r="F88" s="177">
        <f>F62*F87</f>
        <v>0</v>
      </c>
      <c r="G88" s="169">
        <f>F62*G87</f>
        <v>0</v>
      </c>
      <c r="H88" s="132"/>
      <c r="I88" s="132"/>
    </row>
    <row r="89" spans="1:9" s="133" customFormat="1" x14ac:dyDescent="0.25">
      <c r="A89" s="157" t="s">
        <v>69</v>
      </c>
      <c r="B89" s="356" t="s">
        <v>209</v>
      </c>
      <c r="C89" s="357"/>
      <c r="D89" s="357"/>
      <c r="E89" s="358"/>
      <c r="F89" s="177">
        <v>0</v>
      </c>
      <c r="G89" s="169">
        <f>$G$42*F89</f>
        <v>0</v>
      </c>
      <c r="H89" s="132"/>
      <c r="I89" s="132"/>
    </row>
    <row r="90" spans="1:9" s="133" customFormat="1" ht="18" customHeight="1" x14ac:dyDescent="0.25">
      <c r="A90" s="326" t="s">
        <v>187</v>
      </c>
      <c r="B90" s="327"/>
      <c r="C90" s="327"/>
      <c r="D90" s="327"/>
      <c r="E90" s="328"/>
      <c r="F90" s="161">
        <f>SUM(F84:F89)</f>
        <v>0</v>
      </c>
      <c r="G90" s="151">
        <f>SUM(G84:G89)</f>
        <v>0</v>
      </c>
      <c r="H90" s="150"/>
      <c r="I90" s="132"/>
    </row>
    <row r="91" spans="1:9" s="133" customFormat="1" ht="18" customHeight="1" x14ac:dyDescent="0.25">
      <c r="A91" s="172"/>
      <c r="B91" s="172"/>
      <c r="C91" s="172"/>
      <c r="D91" s="172"/>
      <c r="E91" s="172"/>
      <c r="F91" s="172"/>
      <c r="G91" s="173"/>
      <c r="H91" s="132"/>
      <c r="I91" s="132"/>
    </row>
    <row r="92" spans="1:9" s="133" customFormat="1" x14ac:dyDescent="0.25">
      <c r="A92" s="359" t="s">
        <v>210</v>
      </c>
      <c r="B92" s="359"/>
      <c r="C92" s="359"/>
      <c r="D92" s="359"/>
      <c r="E92" s="359"/>
      <c r="F92" s="359"/>
      <c r="G92" s="359"/>
      <c r="H92" s="132"/>
      <c r="I92" s="132"/>
    </row>
    <row r="93" spans="1:9" s="133" customFormat="1" ht="18" customHeight="1" x14ac:dyDescent="0.25">
      <c r="A93" s="155" t="s">
        <v>211</v>
      </c>
      <c r="B93" s="172"/>
      <c r="C93" s="172"/>
      <c r="D93" s="172"/>
      <c r="E93" s="172"/>
      <c r="F93" s="172"/>
      <c r="G93" s="173"/>
      <c r="H93" s="132"/>
      <c r="I93" s="132"/>
    </row>
    <row r="94" spans="1:9" s="133" customFormat="1" x14ac:dyDescent="0.25">
      <c r="A94" s="144" t="s">
        <v>212</v>
      </c>
      <c r="B94" s="329" t="s">
        <v>213</v>
      </c>
      <c r="C94" s="330"/>
      <c r="D94" s="330"/>
      <c r="E94" s="331"/>
      <c r="F94" s="144" t="s">
        <v>71</v>
      </c>
      <c r="G94" s="144" t="s">
        <v>66</v>
      </c>
      <c r="H94" s="132"/>
      <c r="I94" s="132"/>
    </row>
    <row r="95" spans="1:9" s="133" customFormat="1" x14ac:dyDescent="0.3">
      <c r="A95" s="157" t="s">
        <v>58</v>
      </c>
      <c r="B95" s="369" t="s">
        <v>79</v>
      </c>
      <c r="C95" s="370"/>
      <c r="D95" s="370"/>
      <c r="E95" s="371"/>
      <c r="F95" s="178">
        <v>0</v>
      </c>
      <c r="G95" s="179">
        <f>$G$42*F95</f>
        <v>0</v>
      </c>
      <c r="H95" s="132"/>
      <c r="I95" s="132"/>
    </row>
    <row r="96" spans="1:9" s="133" customFormat="1" x14ac:dyDescent="0.3">
      <c r="A96" s="157" t="s">
        <v>59</v>
      </c>
      <c r="B96" s="356" t="s">
        <v>214</v>
      </c>
      <c r="C96" s="357"/>
      <c r="D96" s="357"/>
      <c r="E96" s="358"/>
      <c r="F96" s="178">
        <v>0</v>
      </c>
      <c r="G96" s="169">
        <f>$G$42*F96</f>
        <v>0</v>
      </c>
      <c r="H96" s="132"/>
      <c r="I96" s="132"/>
    </row>
    <row r="97" spans="1:12" s="133" customFormat="1" x14ac:dyDescent="0.3">
      <c r="A97" s="157" t="s">
        <v>60</v>
      </c>
      <c r="B97" s="356" t="s">
        <v>215</v>
      </c>
      <c r="C97" s="357"/>
      <c r="D97" s="357"/>
      <c r="E97" s="358"/>
      <c r="F97" s="180">
        <v>0</v>
      </c>
      <c r="G97" s="169">
        <f>$G$42*F97</f>
        <v>0</v>
      </c>
      <c r="H97" s="132"/>
      <c r="I97" s="132"/>
    </row>
    <row r="98" spans="1:12" s="133" customFormat="1" x14ac:dyDescent="0.3">
      <c r="A98" s="181" t="s">
        <v>61</v>
      </c>
      <c r="B98" s="356" t="s">
        <v>216</v>
      </c>
      <c r="C98" s="357"/>
      <c r="D98" s="357"/>
      <c r="E98" s="358"/>
      <c r="F98" s="178">
        <v>0</v>
      </c>
      <c r="G98" s="169">
        <f>$G$42*F98</f>
        <v>0</v>
      </c>
      <c r="H98" s="132"/>
      <c r="I98" s="132"/>
    </row>
    <row r="99" spans="1:12" s="133" customFormat="1" x14ac:dyDescent="0.3">
      <c r="A99" s="157" t="s">
        <v>68</v>
      </c>
      <c r="B99" s="356" t="s">
        <v>217</v>
      </c>
      <c r="C99" s="357"/>
      <c r="D99" s="357"/>
      <c r="E99" s="358"/>
      <c r="F99" s="180">
        <v>0</v>
      </c>
      <c r="G99" s="169">
        <f>$G$42*F99</f>
        <v>0</v>
      </c>
      <c r="H99" s="132"/>
      <c r="I99" s="132"/>
    </row>
    <row r="100" spans="1:12" s="133" customFormat="1" x14ac:dyDescent="0.3">
      <c r="A100" s="145" t="s">
        <v>69</v>
      </c>
      <c r="B100" s="332" t="s">
        <v>218</v>
      </c>
      <c r="C100" s="333"/>
      <c r="D100" s="333"/>
      <c r="E100" s="334"/>
      <c r="F100" s="180">
        <v>0</v>
      </c>
      <c r="G100" s="169">
        <v>0</v>
      </c>
      <c r="H100" s="132"/>
      <c r="I100" s="132"/>
    </row>
    <row r="101" spans="1:12" s="133" customFormat="1" ht="18" customHeight="1" x14ac:dyDescent="0.25">
      <c r="A101" s="326" t="s">
        <v>219</v>
      </c>
      <c r="B101" s="327"/>
      <c r="C101" s="327"/>
      <c r="D101" s="327"/>
      <c r="E101" s="327"/>
      <c r="F101" s="170">
        <f>SUM(F95:F100)</f>
        <v>0</v>
      </c>
      <c r="G101" s="151">
        <f>SUM(G95:G100)</f>
        <v>0</v>
      </c>
      <c r="H101" s="132"/>
      <c r="I101" s="132"/>
    </row>
    <row r="102" spans="1:12" s="133" customFormat="1" ht="18" customHeight="1" x14ac:dyDescent="0.25">
      <c r="A102" s="157" t="s">
        <v>180</v>
      </c>
      <c r="B102" s="369" t="s">
        <v>220</v>
      </c>
      <c r="C102" s="370"/>
      <c r="D102" s="370"/>
      <c r="E102" s="371"/>
      <c r="F102" s="158"/>
      <c r="G102" s="159">
        <f>G101*F62</f>
        <v>0</v>
      </c>
      <c r="H102" s="132"/>
      <c r="I102" s="132"/>
    </row>
    <row r="103" spans="1:12" s="133" customFormat="1" ht="18" customHeight="1" x14ac:dyDescent="0.25">
      <c r="A103" s="372" t="s">
        <v>187</v>
      </c>
      <c r="B103" s="373"/>
      <c r="C103" s="373"/>
      <c r="D103" s="373"/>
      <c r="E103" s="374"/>
      <c r="F103" s="161"/>
      <c r="G103" s="162">
        <f>G102+G101</f>
        <v>0</v>
      </c>
      <c r="H103" s="132"/>
      <c r="I103" s="132"/>
    </row>
    <row r="104" spans="1:12" s="133" customFormat="1" ht="18" customHeight="1" x14ac:dyDescent="0.25">
      <c r="A104" s="172"/>
      <c r="B104" s="172"/>
      <c r="C104" s="172"/>
      <c r="D104" s="172"/>
      <c r="E104" s="172"/>
      <c r="F104" s="172"/>
      <c r="G104" s="173"/>
      <c r="H104" s="132"/>
      <c r="I104" s="132"/>
    </row>
    <row r="105" spans="1:12" s="133" customFormat="1" x14ac:dyDescent="0.25">
      <c r="A105" s="329" t="s">
        <v>221</v>
      </c>
      <c r="B105" s="330"/>
      <c r="C105" s="330"/>
      <c r="D105" s="330"/>
      <c r="E105" s="331"/>
      <c r="F105" s="170" t="s">
        <v>71</v>
      </c>
      <c r="G105" s="162" t="s">
        <v>222</v>
      </c>
      <c r="H105" s="150"/>
      <c r="I105" s="132"/>
    </row>
    <row r="106" spans="1:12" s="133" customFormat="1" x14ac:dyDescent="0.25">
      <c r="A106" s="145" t="s">
        <v>58</v>
      </c>
      <c r="B106" s="332" t="s">
        <v>81</v>
      </c>
      <c r="C106" s="333"/>
      <c r="D106" s="333"/>
      <c r="E106" s="334"/>
      <c r="F106" s="165">
        <v>0</v>
      </c>
      <c r="G106" s="169">
        <f>$G$42*F106</f>
        <v>0</v>
      </c>
      <c r="H106" s="132"/>
      <c r="I106" s="132"/>
    </row>
    <row r="107" spans="1:12" s="133" customFormat="1" x14ac:dyDescent="0.25">
      <c r="A107" s="144"/>
      <c r="B107" s="329" t="s">
        <v>44</v>
      </c>
      <c r="C107" s="330"/>
      <c r="D107" s="330"/>
      <c r="E107" s="331"/>
      <c r="F107" s="170">
        <v>0</v>
      </c>
      <c r="G107" s="151">
        <f>SUM(G106)</f>
        <v>0</v>
      </c>
      <c r="H107" s="150"/>
      <c r="I107" s="132"/>
    </row>
    <row r="108" spans="1:12" s="133" customFormat="1" ht="18" customHeight="1" x14ac:dyDescent="0.25">
      <c r="A108" s="172"/>
      <c r="B108" s="172"/>
      <c r="C108" s="172"/>
      <c r="D108" s="172"/>
      <c r="E108" s="172"/>
      <c r="F108" s="172"/>
      <c r="G108" s="173"/>
      <c r="H108" s="132"/>
      <c r="I108" s="132"/>
    </row>
    <row r="109" spans="1:12" s="133" customFormat="1" ht="18" customHeight="1" x14ac:dyDescent="0.25">
      <c r="A109" s="174" t="s">
        <v>223</v>
      </c>
      <c r="B109" s="172"/>
      <c r="C109" s="172"/>
      <c r="D109" s="172"/>
      <c r="E109" s="172"/>
      <c r="F109" s="172"/>
      <c r="G109" s="173"/>
      <c r="H109" s="132"/>
      <c r="I109" s="132"/>
    </row>
    <row r="110" spans="1:12" s="133" customFormat="1" x14ac:dyDescent="0.25">
      <c r="A110" s="144">
        <v>4</v>
      </c>
      <c r="B110" s="329" t="s">
        <v>196</v>
      </c>
      <c r="C110" s="330"/>
      <c r="D110" s="330"/>
      <c r="E110" s="330"/>
      <c r="F110" s="331"/>
      <c r="G110" s="144" t="s">
        <v>66</v>
      </c>
      <c r="H110" s="132"/>
      <c r="I110" s="132"/>
    </row>
    <row r="111" spans="1:12" s="133" customFormat="1" x14ac:dyDescent="0.25">
      <c r="A111" s="145" t="s">
        <v>212</v>
      </c>
      <c r="B111" s="356" t="s">
        <v>80</v>
      </c>
      <c r="C111" s="357"/>
      <c r="D111" s="357"/>
      <c r="E111" s="357"/>
      <c r="F111" s="358"/>
      <c r="G111" s="169">
        <f>G103</f>
        <v>0</v>
      </c>
      <c r="H111" s="132"/>
      <c r="I111" s="132"/>
      <c r="J111" s="175"/>
      <c r="K111" s="154"/>
      <c r="L111" s="154"/>
    </row>
    <row r="112" spans="1:12" s="133" customFormat="1" x14ac:dyDescent="0.25">
      <c r="A112" s="145" t="s">
        <v>224</v>
      </c>
      <c r="B112" s="356" t="s">
        <v>82</v>
      </c>
      <c r="C112" s="357"/>
      <c r="D112" s="357"/>
      <c r="E112" s="357"/>
      <c r="F112" s="358"/>
      <c r="G112" s="169">
        <f>G107</f>
        <v>0</v>
      </c>
      <c r="H112" s="132"/>
      <c r="I112" s="132"/>
      <c r="K112" s="154"/>
    </row>
    <row r="113" spans="1:11" s="133" customFormat="1" ht="18" customHeight="1" x14ac:dyDescent="0.25">
      <c r="A113" s="326" t="s">
        <v>187</v>
      </c>
      <c r="B113" s="327"/>
      <c r="C113" s="327"/>
      <c r="D113" s="327"/>
      <c r="E113" s="327"/>
      <c r="F113" s="328"/>
      <c r="G113" s="151">
        <f>SUM(G110:G112)</f>
        <v>0</v>
      </c>
      <c r="H113" s="132"/>
      <c r="I113" s="132"/>
    </row>
    <row r="114" spans="1:11" s="133" customFormat="1" ht="18" customHeight="1" x14ac:dyDescent="0.25">
      <c r="A114" s="172"/>
      <c r="B114" s="172"/>
      <c r="C114" s="172"/>
      <c r="D114" s="172"/>
      <c r="E114" s="172"/>
      <c r="F114" s="172"/>
      <c r="G114" s="173"/>
      <c r="H114" s="132"/>
      <c r="I114" s="132"/>
    </row>
    <row r="115" spans="1:11" s="133" customFormat="1" x14ac:dyDescent="0.25">
      <c r="A115" s="359" t="s">
        <v>225</v>
      </c>
      <c r="B115" s="359"/>
      <c r="C115" s="359"/>
      <c r="D115" s="359"/>
      <c r="E115" s="359"/>
      <c r="F115" s="359"/>
      <c r="G115" s="359"/>
      <c r="H115" s="132"/>
      <c r="I115" s="132"/>
    </row>
    <row r="116" spans="1:11" s="133" customFormat="1" x14ac:dyDescent="0.25">
      <c r="A116" s="144">
        <v>5</v>
      </c>
      <c r="B116" s="329" t="s">
        <v>226</v>
      </c>
      <c r="C116" s="330"/>
      <c r="D116" s="330"/>
      <c r="E116" s="330"/>
      <c r="F116" s="331"/>
      <c r="G116" s="144" t="s">
        <v>66</v>
      </c>
      <c r="H116" s="132"/>
      <c r="I116" s="132"/>
    </row>
    <row r="117" spans="1:11" s="133" customFormat="1" x14ac:dyDescent="0.25">
      <c r="A117" s="145" t="s">
        <v>58</v>
      </c>
      <c r="B117" s="332" t="s">
        <v>304</v>
      </c>
      <c r="C117" s="333"/>
      <c r="D117" s="333"/>
      <c r="E117" s="333"/>
      <c r="F117" s="334"/>
      <c r="G117" s="148">
        <f>'OMP, UNI'!E10</f>
        <v>0</v>
      </c>
      <c r="H117" s="132"/>
      <c r="I117" s="132"/>
    </row>
    <row r="118" spans="1:11" s="133" customFormat="1" x14ac:dyDescent="0.25">
      <c r="A118" s="145" t="s">
        <v>59</v>
      </c>
      <c r="B118" s="332" t="s">
        <v>305</v>
      </c>
      <c r="C118" s="333"/>
      <c r="D118" s="333"/>
      <c r="E118" s="333"/>
      <c r="F118" s="334"/>
      <c r="G118" s="149">
        <f>'OMP, EPI'!E21</f>
        <v>0</v>
      </c>
      <c r="H118" s="185"/>
      <c r="I118" s="132"/>
    </row>
    <row r="119" spans="1:11" s="133" customFormat="1" x14ac:dyDescent="0.25">
      <c r="A119" s="145" t="s">
        <v>60</v>
      </c>
      <c r="B119" s="356" t="s">
        <v>332</v>
      </c>
      <c r="C119" s="357"/>
      <c r="D119" s="357"/>
      <c r="E119" s="357"/>
      <c r="F119" s="358"/>
      <c r="G119" s="149">
        <f>'OMP, MEQ'!E38</f>
        <v>0</v>
      </c>
      <c r="H119" s="185"/>
      <c r="I119" s="132"/>
    </row>
    <row r="120" spans="1:11" s="133" customFormat="1" x14ac:dyDescent="0.25">
      <c r="A120" s="145" t="s">
        <v>61</v>
      </c>
      <c r="B120" s="186" t="s">
        <v>230</v>
      </c>
      <c r="C120" s="187"/>
      <c r="D120" s="187"/>
      <c r="E120" s="187"/>
      <c r="F120" s="188"/>
      <c r="G120" s="149">
        <v>0</v>
      </c>
      <c r="H120" s="185"/>
      <c r="I120" s="132"/>
    </row>
    <row r="121" spans="1:11" s="133" customFormat="1" x14ac:dyDescent="0.25">
      <c r="A121" s="144"/>
      <c r="B121" s="329" t="s">
        <v>231</v>
      </c>
      <c r="C121" s="330"/>
      <c r="D121" s="330"/>
      <c r="E121" s="330"/>
      <c r="F121" s="331"/>
      <c r="G121" s="151">
        <f>SUM(G117:G120)</f>
        <v>0</v>
      </c>
      <c r="H121" s="132"/>
      <c r="I121" s="132"/>
    </row>
    <row r="122" spans="1:11" s="133" customFormat="1" x14ac:dyDescent="0.25">
      <c r="A122" s="189" t="s">
        <v>232</v>
      </c>
      <c r="B122" s="132"/>
      <c r="C122" s="132"/>
      <c r="D122" s="132"/>
      <c r="E122" s="132"/>
      <c r="F122" s="132"/>
      <c r="G122" s="132"/>
      <c r="H122" s="132"/>
      <c r="I122" s="132"/>
    </row>
    <row r="123" spans="1:11" s="133" customFormat="1" x14ac:dyDescent="0.25">
      <c r="A123" s="172"/>
      <c r="B123" s="174"/>
      <c r="C123" s="174"/>
      <c r="D123" s="174"/>
      <c r="E123" s="174"/>
      <c r="F123" s="174"/>
      <c r="G123" s="173"/>
      <c r="H123" s="132"/>
      <c r="I123" s="132"/>
      <c r="K123" s="175"/>
    </row>
    <row r="124" spans="1:11" s="133" customFormat="1" x14ac:dyDescent="0.25">
      <c r="A124" s="359" t="s">
        <v>233</v>
      </c>
      <c r="B124" s="359"/>
      <c r="C124" s="359"/>
      <c r="D124" s="359"/>
      <c r="E124" s="359"/>
      <c r="F124" s="359"/>
      <c r="G124" s="359"/>
      <c r="H124" s="153"/>
      <c r="I124" s="132"/>
    </row>
    <row r="125" spans="1:11" s="133" customFormat="1" x14ac:dyDescent="0.25">
      <c r="A125" s="143"/>
      <c r="B125" s="140"/>
      <c r="C125" s="140"/>
      <c r="D125" s="140"/>
      <c r="E125" s="140"/>
      <c r="F125" s="140"/>
      <c r="G125" s="140"/>
      <c r="H125" s="150"/>
      <c r="I125" s="132"/>
    </row>
    <row r="126" spans="1:11" s="133" customFormat="1" x14ac:dyDescent="0.25">
      <c r="A126" s="144">
        <v>6</v>
      </c>
      <c r="B126" s="329" t="s">
        <v>234</v>
      </c>
      <c r="C126" s="330"/>
      <c r="D126" s="330"/>
      <c r="E126" s="331"/>
      <c r="F126" s="144" t="s">
        <v>71</v>
      </c>
      <c r="G126" s="144" t="s">
        <v>66</v>
      </c>
      <c r="H126" s="132"/>
      <c r="I126" s="132"/>
    </row>
    <row r="127" spans="1:11" s="133" customFormat="1" x14ac:dyDescent="0.25">
      <c r="A127" s="145" t="s">
        <v>58</v>
      </c>
      <c r="B127" s="332" t="s">
        <v>83</v>
      </c>
      <c r="C127" s="333"/>
      <c r="D127" s="333"/>
      <c r="E127" s="334"/>
      <c r="F127" s="228">
        <v>0</v>
      </c>
      <c r="G127" s="169">
        <f>F127*H127</f>
        <v>0</v>
      </c>
      <c r="H127" s="150">
        <f>G42+G50+G62+G73+G90+G113+G121</f>
        <v>0</v>
      </c>
      <c r="I127" s="132"/>
      <c r="J127" s="133" t="s">
        <v>171</v>
      </c>
      <c r="K127" s="191"/>
    </row>
    <row r="128" spans="1:11" s="133" customFormat="1" x14ac:dyDescent="0.25">
      <c r="A128" s="283" t="s">
        <v>59</v>
      </c>
      <c r="B128" s="332" t="s">
        <v>85</v>
      </c>
      <c r="C128" s="333"/>
      <c r="D128" s="333"/>
      <c r="E128" s="334"/>
      <c r="F128" s="228"/>
      <c r="G128" s="169"/>
      <c r="H128" s="150"/>
      <c r="I128" s="132"/>
      <c r="K128" s="191"/>
    </row>
    <row r="129" spans="1:11" s="133" customFormat="1" x14ac:dyDescent="0.25">
      <c r="A129" s="360" t="s">
        <v>155</v>
      </c>
      <c r="B129" s="363" t="s">
        <v>333</v>
      </c>
      <c r="C129" s="364"/>
      <c r="D129" s="364"/>
      <c r="E129" s="365"/>
      <c r="F129" s="289">
        <v>1.6500000000000001E-2</v>
      </c>
      <c r="G129" s="290">
        <f>H149*F129</f>
        <v>0</v>
      </c>
      <c r="H129" s="150"/>
      <c r="I129" s="132"/>
      <c r="K129" s="191"/>
    </row>
    <row r="130" spans="1:11" s="133" customFormat="1" x14ac:dyDescent="0.25">
      <c r="A130" s="361"/>
      <c r="B130" s="363" t="s">
        <v>334</v>
      </c>
      <c r="C130" s="364"/>
      <c r="D130" s="364"/>
      <c r="E130" s="365"/>
      <c r="F130" s="289">
        <v>7.5999999999999998E-2</v>
      </c>
      <c r="G130" s="290">
        <f>H150*F130</f>
        <v>0</v>
      </c>
      <c r="H130" s="150"/>
      <c r="I130" s="132"/>
      <c r="K130" s="191"/>
    </row>
    <row r="131" spans="1:11" s="133" customFormat="1" x14ac:dyDescent="0.25">
      <c r="A131" s="361"/>
      <c r="B131" s="291" t="s">
        <v>330</v>
      </c>
      <c r="C131" s="292"/>
      <c r="D131" s="292"/>
      <c r="E131" s="293"/>
      <c r="F131" s="289">
        <v>0.05</v>
      </c>
      <c r="G131" s="290">
        <f>H149*F131</f>
        <v>0</v>
      </c>
      <c r="H131" s="150"/>
      <c r="I131" s="132"/>
      <c r="K131" s="191"/>
    </row>
    <row r="132" spans="1:11" s="133" customFormat="1" x14ac:dyDescent="0.25">
      <c r="A132" s="361"/>
      <c r="B132" s="366" t="s">
        <v>335</v>
      </c>
      <c r="C132" s="367"/>
      <c r="D132" s="367"/>
      <c r="E132" s="368"/>
      <c r="F132" s="294">
        <v>0</v>
      </c>
      <c r="G132" s="290">
        <f>H150*F132</f>
        <v>0</v>
      </c>
      <c r="H132" s="150"/>
      <c r="I132" s="132"/>
      <c r="K132" s="191"/>
    </row>
    <row r="133" spans="1:11" s="133" customFormat="1" x14ac:dyDescent="0.25">
      <c r="A133" s="362"/>
      <c r="B133" s="366" t="s">
        <v>338</v>
      </c>
      <c r="C133" s="367"/>
      <c r="D133" s="367"/>
      <c r="E133" s="368"/>
      <c r="F133" s="294">
        <v>0</v>
      </c>
      <c r="G133" s="290">
        <f>H151*F133</f>
        <v>0</v>
      </c>
      <c r="H133" s="150"/>
      <c r="I133" s="132"/>
      <c r="K133" s="191"/>
    </row>
    <row r="134" spans="1:11" s="133" customFormat="1" x14ac:dyDescent="0.25">
      <c r="A134" s="350" t="s">
        <v>336</v>
      </c>
      <c r="B134" s="353" t="s">
        <v>333</v>
      </c>
      <c r="C134" s="354"/>
      <c r="D134" s="354"/>
      <c r="E134" s="355"/>
      <c r="F134" s="295">
        <v>6.4999999999999997E-3</v>
      </c>
      <c r="G134" s="296">
        <f>H152*F134</f>
        <v>0</v>
      </c>
      <c r="H134" s="132"/>
      <c r="I134" s="132"/>
      <c r="K134" s="193"/>
    </row>
    <row r="135" spans="1:11" s="133" customFormat="1" x14ac:dyDescent="0.25">
      <c r="A135" s="351"/>
      <c r="B135" s="353" t="s">
        <v>334</v>
      </c>
      <c r="C135" s="354"/>
      <c r="D135" s="354"/>
      <c r="E135" s="355"/>
      <c r="F135" s="295">
        <v>0.03</v>
      </c>
      <c r="G135" s="296">
        <f>H153*F135</f>
        <v>0</v>
      </c>
      <c r="H135" s="150"/>
      <c r="I135" s="132"/>
      <c r="J135" s="194"/>
    </row>
    <row r="136" spans="1:11" s="133" customFormat="1" x14ac:dyDescent="0.25">
      <c r="A136" s="351"/>
      <c r="B136" s="297" t="s">
        <v>330</v>
      </c>
      <c r="C136" s="298"/>
      <c r="D136" s="298"/>
      <c r="E136" s="299"/>
      <c r="F136" s="295">
        <v>0.05</v>
      </c>
      <c r="G136" s="296">
        <f>H152*F136</f>
        <v>0</v>
      </c>
      <c r="H136" s="132"/>
      <c r="I136" s="132"/>
    </row>
    <row r="137" spans="1:11" s="133" customFormat="1" x14ac:dyDescent="0.25">
      <c r="A137" s="351"/>
      <c r="B137" s="347" t="s">
        <v>335</v>
      </c>
      <c r="C137" s="348"/>
      <c r="D137" s="348"/>
      <c r="E137" s="349"/>
      <c r="F137" s="300">
        <v>0</v>
      </c>
      <c r="G137" s="296">
        <f>H153*F137</f>
        <v>0</v>
      </c>
      <c r="H137" s="150"/>
      <c r="I137" s="132"/>
    </row>
    <row r="138" spans="1:11" s="133" customFormat="1" x14ac:dyDescent="0.25">
      <c r="A138" s="352"/>
      <c r="B138" s="347" t="s">
        <v>235</v>
      </c>
      <c r="C138" s="348"/>
      <c r="D138" s="348"/>
      <c r="E138" s="349"/>
      <c r="F138" s="300">
        <v>0</v>
      </c>
      <c r="G138" s="296">
        <f>H154*F138</f>
        <v>0</v>
      </c>
      <c r="H138" s="132"/>
      <c r="I138" s="132"/>
    </row>
    <row r="139" spans="1:11" s="133" customFormat="1" x14ac:dyDescent="0.25">
      <c r="A139" s="145" t="s">
        <v>60</v>
      </c>
      <c r="B139" s="332" t="s">
        <v>84</v>
      </c>
      <c r="C139" s="333"/>
      <c r="D139" s="333"/>
      <c r="E139" s="334"/>
      <c r="F139" s="195">
        <v>0</v>
      </c>
      <c r="G139" s="148">
        <f>H127*F139</f>
        <v>0</v>
      </c>
      <c r="H139" s="150"/>
      <c r="I139" s="132"/>
    </row>
    <row r="140" spans="1:11" s="133" customFormat="1" x14ac:dyDescent="0.25">
      <c r="A140" s="144"/>
      <c r="B140" s="329" t="s">
        <v>44</v>
      </c>
      <c r="C140" s="330"/>
      <c r="D140" s="330"/>
      <c r="E140" s="331"/>
      <c r="F140" s="161">
        <f>SUM(F127:F139)</f>
        <v>0.22900000000000001</v>
      </c>
      <c r="G140" s="151">
        <f>SUM(G127:G139)</f>
        <v>0</v>
      </c>
      <c r="H140" s="153"/>
      <c r="I140" s="150"/>
    </row>
    <row r="141" spans="1:11" s="133" customFormat="1" x14ac:dyDescent="0.25">
      <c r="A141" s="132"/>
      <c r="B141" s="132"/>
      <c r="C141" s="132"/>
      <c r="D141" s="132"/>
      <c r="E141" s="132"/>
      <c r="F141" s="132"/>
      <c r="G141" s="132"/>
      <c r="H141" s="132"/>
      <c r="I141" s="132"/>
    </row>
    <row r="142" spans="1:11" s="133" customFormat="1" x14ac:dyDescent="0.25">
      <c r="A142" s="346" t="s">
        <v>236</v>
      </c>
      <c r="B142" s="346"/>
      <c r="C142" s="346"/>
      <c r="D142" s="346"/>
      <c r="E142" s="346"/>
      <c r="F142" s="346"/>
      <c r="G142" s="346"/>
      <c r="H142" s="132"/>
      <c r="I142" s="132"/>
    </row>
    <row r="143" spans="1:11" s="133" customFormat="1" x14ac:dyDescent="0.25">
      <c r="A143" s="132"/>
      <c r="B143" s="132"/>
      <c r="C143" s="132"/>
      <c r="D143" s="132"/>
      <c r="E143" s="132"/>
      <c r="F143" s="132"/>
      <c r="G143" s="132"/>
      <c r="H143" s="132"/>
      <c r="I143" s="132"/>
    </row>
    <row r="144" spans="1:11" s="133" customFormat="1" x14ac:dyDescent="0.25">
      <c r="A144" s="144"/>
      <c r="B144" s="329" t="s">
        <v>237</v>
      </c>
      <c r="C144" s="330"/>
      <c r="D144" s="330"/>
      <c r="E144" s="330"/>
      <c r="F144" s="331"/>
      <c r="G144" s="144" t="s">
        <v>66</v>
      </c>
      <c r="H144" s="132"/>
      <c r="I144" s="132"/>
    </row>
    <row r="145" spans="1:12" s="133" customFormat="1" x14ac:dyDescent="0.25">
      <c r="A145" s="145" t="s">
        <v>58</v>
      </c>
      <c r="B145" s="332" t="s">
        <v>238</v>
      </c>
      <c r="C145" s="333"/>
      <c r="D145" s="333"/>
      <c r="E145" s="333"/>
      <c r="F145" s="334"/>
      <c r="G145" s="148">
        <f>G42</f>
        <v>0</v>
      </c>
      <c r="H145" s="132"/>
      <c r="I145" s="132"/>
    </row>
    <row r="146" spans="1:12" s="133" customFormat="1" x14ac:dyDescent="0.25">
      <c r="A146" s="145" t="s">
        <v>59</v>
      </c>
      <c r="B146" s="332" t="s">
        <v>239</v>
      </c>
      <c r="C146" s="333"/>
      <c r="D146" s="333"/>
      <c r="E146" s="333"/>
      <c r="F146" s="334"/>
      <c r="G146" s="148">
        <f>G80</f>
        <v>0</v>
      </c>
      <c r="H146" s="132"/>
      <c r="I146" s="132"/>
    </row>
    <row r="147" spans="1:12" s="133" customFormat="1" x14ac:dyDescent="0.25">
      <c r="A147" s="145" t="s">
        <v>60</v>
      </c>
      <c r="B147" s="332" t="s">
        <v>240</v>
      </c>
      <c r="C147" s="333"/>
      <c r="D147" s="333"/>
      <c r="E147" s="333"/>
      <c r="F147" s="334"/>
      <c r="G147" s="148">
        <f>G90</f>
        <v>0</v>
      </c>
      <c r="H147" s="132"/>
      <c r="I147" s="132"/>
    </row>
    <row r="148" spans="1:12" s="133" customFormat="1" x14ac:dyDescent="0.25">
      <c r="A148" s="145" t="s">
        <v>61</v>
      </c>
      <c r="B148" s="332" t="s">
        <v>241</v>
      </c>
      <c r="C148" s="333"/>
      <c r="D148" s="333"/>
      <c r="E148" s="333"/>
      <c r="F148" s="334"/>
      <c r="G148" s="148">
        <f>G113</f>
        <v>0</v>
      </c>
      <c r="H148" s="132"/>
      <c r="I148" s="132"/>
    </row>
    <row r="149" spans="1:12" s="133" customFormat="1" x14ac:dyDescent="0.25">
      <c r="A149" s="145" t="s">
        <v>68</v>
      </c>
      <c r="B149" s="332" t="s">
        <v>242</v>
      </c>
      <c r="C149" s="333"/>
      <c r="D149" s="333"/>
      <c r="E149" s="333"/>
      <c r="F149" s="334"/>
      <c r="G149" s="148">
        <f>G121</f>
        <v>0</v>
      </c>
      <c r="H149" s="132"/>
      <c r="I149" s="132"/>
    </row>
    <row r="150" spans="1:12" s="133" customFormat="1" x14ac:dyDescent="0.25">
      <c r="A150" s="326" t="s">
        <v>243</v>
      </c>
      <c r="B150" s="327"/>
      <c r="C150" s="327"/>
      <c r="D150" s="327"/>
      <c r="E150" s="327"/>
      <c r="F150" s="328"/>
      <c r="G150" s="162">
        <f>SUM(G145:G149)</f>
        <v>0</v>
      </c>
      <c r="H150" s="132">
        <v>0</v>
      </c>
      <c r="I150" s="132"/>
    </row>
    <row r="151" spans="1:12" s="133" customFormat="1" x14ac:dyDescent="0.25">
      <c r="A151" s="145" t="s">
        <v>69</v>
      </c>
      <c r="B151" s="332" t="s">
        <v>244</v>
      </c>
      <c r="C151" s="333"/>
      <c r="D151" s="333"/>
      <c r="E151" s="333"/>
      <c r="F151" s="334"/>
      <c r="G151" s="148">
        <f>G140</f>
        <v>0</v>
      </c>
      <c r="H151" s="150"/>
      <c r="I151" s="132"/>
    </row>
    <row r="152" spans="1:12" s="133" customFormat="1" x14ac:dyDescent="0.25">
      <c r="A152" s="144"/>
      <c r="B152" s="329" t="s">
        <v>245</v>
      </c>
      <c r="C152" s="330"/>
      <c r="D152" s="330"/>
      <c r="E152" s="330"/>
      <c r="F152" s="331"/>
      <c r="G152" s="151">
        <f>G151+G150</f>
        <v>0</v>
      </c>
      <c r="H152" s="196">
        <f>(H80+G90+G113+G121+G127+G139)/(1-J152)</f>
        <v>0</v>
      </c>
      <c r="I152" s="132"/>
      <c r="J152" s="197">
        <f>F137+F135</f>
        <v>0.03</v>
      </c>
    </row>
    <row r="153" spans="1:12" s="133" customFormat="1" x14ac:dyDescent="0.25">
      <c r="A153" s="132"/>
      <c r="B153" s="132"/>
      <c r="C153" s="132"/>
      <c r="D153" s="132"/>
      <c r="E153" s="132"/>
      <c r="F153" s="132"/>
      <c r="G153" s="132"/>
      <c r="H153" s="132"/>
      <c r="I153" s="132"/>
      <c r="K153" s="198"/>
      <c r="L153" s="198"/>
    </row>
    <row r="154" spans="1:12" s="133" customFormat="1" x14ac:dyDescent="0.3">
      <c r="A154" s="340" t="s">
        <v>246</v>
      </c>
      <c r="B154" s="340"/>
      <c r="C154" s="340"/>
      <c r="D154" s="340"/>
      <c r="E154" s="340"/>
      <c r="F154" s="340"/>
      <c r="G154" s="340"/>
      <c r="H154" s="340"/>
      <c r="I154" s="340"/>
      <c r="K154" s="199"/>
      <c r="L154" s="200"/>
    </row>
    <row r="155" spans="1:12" s="133" customFormat="1" x14ac:dyDescent="0.3">
      <c r="A155" s="139"/>
      <c r="B155" s="139"/>
      <c r="C155" s="139"/>
      <c r="D155" s="139"/>
      <c r="E155" s="139"/>
      <c r="F155" s="139"/>
      <c r="G155" s="139"/>
      <c r="H155" s="139"/>
      <c r="I155" s="139"/>
    </row>
    <row r="156" spans="1:12" s="133" customFormat="1" ht="60" x14ac:dyDescent="0.25">
      <c r="A156" s="341" t="s">
        <v>64</v>
      </c>
      <c r="B156" s="342"/>
      <c r="C156" s="201" t="s">
        <v>247</v>
      </c>
      <c r="D156" s="201" t="s">
        <v>248</v>
      </c>
      <c r="E156" s="201" t="s">
        <v>249</v>
      </c>
      <c r="F156" s="201" t="s">
        <v>250</v>
      </c>
      <c r="G156" s="201" t="s">
        <v>251</v>
      </c>
      <c r="H156" s="132"/>
      <c r="I156" s="132"/>
    </row>
    <row r="157" spans="1:12" s="133" customFormat="1" x14ac:dyDescent="0.3">
      <c r="A157" s="202" t="s">
        <v>252</v>
      </c>
      <c r="B157" s="203" t="s">
        <v>253</v>
      </c>
      <c r="C157" s="204">
        <f>G152</f>
        <v>0</v>
      </c>
      <c r="D157" s="142">
        <v>1</v>
      </c>
      <c r="E157" s="204">
        <f>D157*C157</f>
        <v>0</v>
      </c>
      <c r="F157" s="142">
        <v>1</v>
      </c>
      <c r="G157" s="204">
        <f>C157*D157*F157</f>
        <v>0</v>
      </c>
      <c r="H157" s="132"/>
      <c r="I157" s="132"/>
    </row>
    <row r="158" spans="1:12" s="133" customFormat="1" x14ac:dyDescent="0.3">
      <c r="A158" s="343" t="s">
        <v>254</v>
      </c>
      <c r="B158" s="344"/>
      <c r="C158" s="344"/>
      <c r="D158" s="344"/>
      <c r="E158" s="344"/>
      <c r="F158" s="345"/>
      <c r="G158" s="205">
        <f>SUM(G157:G157)</f>
        <v>0</v>
      </c>
      <c r="H158" s="206"/>
      <c r="I158" s="207"/>
      <c r="J158" s="208"/>
    </row>
    <row r="159" spans="1:12" s="133" customFormat="1" x14ac:dyDescent="0.3">
      <c r="A159" s="209"/>
      <c r="B159" s="209"/>
      <c r="C159" s="209"/>
      <c r="D159" s="209"/>
      <c r="E159" s="209"/>
      <c r="F159" s="209"/>
      <c r="G159" s="209"/>
      <c r="H159" s="209"/>
      <c r="I159" s="207"/>
    </row>
    <row r="160" spans="1:12" s="133" customFormat="1" x14ac:dyDescent="0.25">
      <c r="A160" s="346" t="s">
        <v>255</v>
      </c>
      <c r="B160" s="346"/>
      <c r="C160" s="346"/>
      <c r="D160" s="346"/>
      <c r="E160" s="346"/>
      <c r="F160" s="346"/>
      <c r="G160" s="346"/>
      <c r="H160" s="132"/>
      <c r="I160" s="132"/>
    </row>
    <row r="161" spans="1:10" s="133" customFormat="1" x14ac:dyDescent="0.25">
      <c r="A161" s="132"/>
      <c r="B161" s="132"/>
      <c r="C161" s="132"/>
      <c r="D161" s="132"/>
      <c r="E161" s="132"/>
      <c r="F161" s="132"/>
      <c r="G161" s="132"/>
      <c r="H161" s="132"/>
      <c r="I161" s="132"/>
    </row>
    <row r="162" spans="1:10" s="133" customFormat="1" x14ac:dyDescent="0.25">
      <c r="A162" s="144"/>
      <c r="B162" s="326" t="s">
        <v>256</v>
      </c>
      <c r="C162" s="327"/>
      <c r="D162" s="327"/>
      <c r="E162" s="327"/>
      <c r="F162" s="327"/>
      <c r="G162" s="328"/>
      <c r="H162" s="132"/>
      <c r="I162" s="132"/>
    </row>
    <row r="163" spans="1:10" s="133" customFormat="1" x14ac:dyDescent="0.25">
      <c r="A163" s="144"/>
      <c r="B163" s="329" t="s">
        <v>89</v>
      </c>
      <c r="C163" s="330"/>
      <c r="D163" s="330"/>
      <c r="E163" s="330"/>
      <c r="F163" s="331"/>
      <c r="G163" s="144" t="s">
        <v>66</v>
      </c>
      <c r="H163" s="132"/>
      <c r="I163" s="132"/>
    </row>
    <row r="164" spans="1:10" s="133" customFormat="1" x14ac:dyDescent="0.25">
      <c r="A164" s="145" t="s">
        <v>58</v>
      </c>
      <c r="B164" s="332" t="s">
        <v>257</v>
      </c>
      <c r="C164" s="333"/>
      <c r="D164" s="333"/>
      <c r="E164" s="333"/>
      <c r="F164" s="334"/>
      <c r="G164" s="148">
        <f>G152</f>
        <v>0</v>
      </c>
      <c r="H164" s="132"/>
      <c r="I164" s="132"/>
    </row>
    <row r="165" spans="1:10" s="133" customFormat="1" x14ac:dyDescent="0.25">
      <c r="A165" s="145" t="s">
        <v>59</v>
      </c>
      <c r="B165" s="332" t="s">
        <v>258</v>
      </c>
      <c r="C165" s="333"/>
      <c r="D165" s="333"/>
      <c r="E165" s="333"/>
      <c r="F165" s="334"/>
      <c r="G165" s="148">
        <f>G158</f>
        <v>0</v>
      </c>
      <c r="H165" s="150"/>
      <c r="I165" s="132"/>
    </row>
    <row r="166" spans="1:10" s="133" customFormat="1" x14ac:dyDescent="0.35">
      <c r="A166" s="210" t="s">
        <v>60</v>
      </c>
      <c r="B166" s="335" t="s">
        <v>259</v>
      </c>
      <c r="C166" s="336"/>
      <c r="D166" s="336"/>
      <c r="E166" s="336"/>
      <c r="F166" s="337"/>
      <c r="G166" s="211">
        <f>G165*F16</f>
        <v>0</v>
      </c>
      <c r="H166" s="212">
        <f>G165*10.46666</f>
        <v>0</v>
      </c>
      <c r="I166" s="150"/>
      <c r="J166" s="213"/>
    </row>
    <row r="167" spans="1:10" s="133" customFormat="1" x14ac:dyDescent="0.25">
      <c r="A167" s="132"/>
      <c r="B167" s="132"/>
      <c r="C167" s="132"/>
      <c r="D167" s="132"/>
      <c r="E167" s="132"/>
      <c r="F167" s="132"/>
      <c r="G167" s="132"/>
      <c r="H167" s="132"/>
      <c r="I167" s="132"/>
    </row>
    <row r="168" spans="1:10" s="133" customFormat="1" x14ac:dyDescent="0.25">
      <c r="A168" s="132"/>
      <c r="B168" s="132"/>
      <c r="C168" s="132"/>
      <c r="D168" s="132"/>
      <c r="E168" s="132"/>
      <c r="F168" s="132"/>
      <c r="G168" s="132"/>
      <c r="H168" s="132"/>
      <c r="I168" s="132"/>
    </row>
    <row r="169" spans="1:10" s="133" customFormat="1" ht="64.5" customHeight="1" x14ac:dyDescent="0.25">
      <c r="A169" s="338" t="s">
        <v>260</v>
      </c>
      <c r="B169" s="339"/>
      <c r="C169" s="339"/>
      <c r="D169" s="339"/>
      <c r="E169" s="339"/>
      <c r="F169" s="339"/>
      <c r="G169" s="339"/>
      <c r="H169" s="132"/>
      <c r="I169" s="132"/>
    </row>
    <row r="170" spans="1:10" s="133" customFormat="1" x14ac:dyDescent="0.25">
      <c r="A170" s="132"/>
      <c r="B170" s="132"/>
      <c r="C170" s="132"/>
      <c r="D170" s="132"/>
      <c r="E170" s="132"/>
      <c r="F170" s="132"/>
      <c r="G170" s="132"/>
      <c r="H170" s="132"/>
      <c r="I170" s="132"/>
    </row>
    <row r="171" spans="1:10" s="133" customFormat="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</row>
    <row r="172" spans="1:10" s="133" customFormat="1" x14ac:dyDescent="0.25">
      <c r="A172" s="132"/>
      <c r="B172" s="132"/>
      <c r="C172" s="132"/>
      <c r="D172" s="132"/>
      <c r="E172" s="132"/>
      <c r="F172" s="132"/>
      <c r="G172" s="132"/>
      <c r="H172" s="132"/>
      <c r="I172" s="132"/>
    </row>
    <row r="173" spans="1:10" s="133" customFormat="1" x14ac:dyDescent="0.25">
      <c r="A173" s="132"/>
      <c r="B173" s="132"/>
      <c r="C173" s="132"/>
      <c r="D173" s="132"/>
      <c r="E173" s="132"/>
      <c r="F173" s="132"/>
      <c r="G173" s="132"/>
      <c r="H173" s="132"/>
      <c r="I173" s="132"/>
    </row>
    <row r="174" spans="1:10" s="133" customFormat="1" x14ac:dyDescent="0.25">
      <c r="A174" s="132"/>
      <c r="B174" s="132"/>
      <c r="C174" s="132"/>
      <c r="D174" s="132"/>
      <c r="E174" s="132"/>
      <c r="F174" s="132"/>
      <c r="G174" s="132"/>
      <c r="H174" s="132"/>
      <c r="I174" s="132"/>
    </row>
    <row r="175" spans="1:10" s="133" customFormat="1" x14ac:dyDescent="0.25">
      <c r="A175" s="132"/>
      <c r="B175" s="132"/>
      <c r="C175" s="132"/>
      <c r="D175" s="132"/>
      <c r="E175" s="132"/>
      <c r="F175" s="132"/>
      <c r="G175" s="132"/>
      <c r="H175" s="132"/>
      <c r="I175" s="132"/>
    </row>
    <row r="176" spans="1:10" s="133" customFormat="1" x14ac:dyDescent="0.25">
      <c r="A176" s="132"/>
      <c r="B176" s="132"/>
      <c r="C176" s="132"/>
      <c r="D176" s="132"/>
      <c r="E176" s="132"/>
      <c r="F176" s="132"/>
      <c r="G176" s="132"/>
      <c r="H176" s="132"/>
      <c r="I176" s="132"/>
    </row>
    <row r="177" spans="1:9" s="133" customFormat="1" x14ac:dyDescent="0.25">
      <c r="A177" s="132"/>
      <c r="B177" s="132"/>
      <c r="C177" s="132"/>
      <c r="D177" s="132"/>
      <c r="E177" s="132"/>
      <c r="F177" s="132"/>
      <c r="G177" s="132"/>
      <c r="H177" s="132"/>
      <c r="I177" s="132"/>
    </row>
    <row r="178" spans="1:9" s="133" customFormat="1" x14ac:dyDescent="0.25">
      <c r="A178" s="132"/>
      <c r="B178" s="132"/>
      <c r="C178" s="132"/>
      <c r="D178" s="132"/>
      <c r="E178" s="132"/>
      <c r="F178" s="132"/>
      <c r="G178" s="132"/>
      <c r="H178" s="132"/>
      <c r="I178" s="132"/>
    </row>
    <row r="179" spans="1:9" s="133" customFormat="1" x14ac:dyDescent="0.25">
      <c r="A179" s="132"/>
      <c r="B179" s="132"/>
      <c r="C179" s="132"/>
      <c r="D179" s="132"/>
      <c r="E179" s="132"/>
      <c r="F179" s="132"/>
      <c r="G179" s="132"/>
      <c r="H179" s="132"/>
      <c r="I179" s="132"/>
    </row>
    <row r="180" spans="1:9" s="133" customFormat="1" x14ac:dyDescent="0.25">
      <c r="A180" s="132"/>
      <c r="B180" s="132"/>
      <c r="C180" s="132"/>
      <c r="D180" s="132"/>
      <c r="E180" s="132"/>
      <c r="F180" s="132"/>
      <c r="G180" s="132"/>
      <c r="H180" s="132"/>
      <c r="I180" s="132"/>
    </row>
    <row r="181" spans="1:9" s="133" customFormat="1" x14ac:dyDescent="0.25">
      <c r="A181" s="132"/>
      <c r="B181" s="132"/>
      <c r="C181" s="132"/>
      <c r="D181" s="132"/>
      <c r="E181" s="132"/>
      <c r="F181" s="132"/>
      <c r="G181" s="132"/>
      <c r="H181" s="132"/>
      <c r="I181" s="132"/>
    </row>
    <row r="182" spans="1:9" s="133" customFormat="1" x14ac:dyDescent="0.25">
      <c r="A182" s="132"/>
      <c r="B182" s="132"/>
      <c r="C182" s="132"/>
      <c r="D182" s="132"/>
      <c r="E182" s="132"/>
      <c r="F182" s="132"/>
      <c r="G182" s="132"/>
      <c r="H182" s="132"/>
      <c r="I182" s="132"/>
    </row>
    <row r="183" spans="1:9" s="133" customFormat="1" x14ac:dyDescent="0.25">
      <c r="A183" s="132"/>
      <c r="B183" s="132"/>
      <c r="C183" s="132"/>
      <c r="D183" s="132"/>
      <c r="E183" s="132"/>
      <c r="F183" s="132"/>
      <c r="G183" s="132"/>
      <c r="H183" s="132"/>
      <c r="I183" s="132"/>
    </row>
    <row r="184" spans="1:9" s="133" customFormat="1" x14ac:dyDescent="0.25">
      <c r="A184" s="132"/>
      <c r="B184" s="132"/>
      <c r="C184" s="132"/>
      <c r="D184" s="132"/>
      <c r="E184" s="132"/>
      <c r="F184" s="132"/>
      <c r="G184" s="132"/>
      <c r="H184" s="132"/>
      <c r="I184" s="132"/>
    </row>
    <row r="185" spans="1:9" s="133" customFormat="1" x14ac:dyDescent="0.25">
      <c r="A185" s="132"/>
      <c r="B185" s="132"/>
      <c r="C185" s="132"/>
      <c r="D185" s="132"/>
      <c r="E185" s="132"/>
      <c r="F185" s="132"/>
      <c r="G185" s="132"/>
      <c r="H185" s="132"/>
      <c r="I185" s="132"/>
    </row>
    <row r="186" spans="1:9" s="133" customFormat="1" x14ac:dyDescent="0.25">
      <c r="A186" s="132"/>
      <c r="B186" s="132"/>
      <c r="C186" s="132"/>
      <c r="D186" s="132"/>
      <c r="E186" s="132"/>
      <c r="F186" s="132"/>
      <c r="G186" s="132"/>
      <c r="H186" s="132"/>
      <c r="I186" s="132"/>
    </row>
    <row r="187" spans="1:9" s="133" customFormat="1" x14ac:dyDescent="0.25">
      <c r="A187" s="132"/>
      <c r="B187" s="132"/>
      <c r="C187" s="132"/>
      <c r="D187" s="132"/>
      <c r="E187" s="132"/>
      <c r="F187" s="132"/>
      <c r="G187" s="132"/>
      <c r="H187" s="132"/>
      <c r="I187" s="132"/>
    </row>
    <row r="188" spans="1:9" s="133" customFormat="1" x14ac:dyDescent="0.25">
      <c r="A188" s="132"/>
      <c r="B188" s="132"/>
      <c r="C188" s="132"/>
      <c r="D188" s="132"/>
      <c r="E188" s="132"/>
      <c r="F188" s="132"/>
      <c r="G188" s="132"/>
      <c r="H188" s="132"/>
      <c r="I188" s="132"/>
    </row>
    <row r="189" spans="1:9" s="133" customFormat="1" x14ac:dyDescent="0.25">
      <c r="A189" s="132"/>
      <c r="B189" s="132"/>
      <c r="C189" s="132"/>
      <c r="D189" s="132"/>
      <c r="E189" s="132"/>
      <c r="F189" s="132"/>
      <c r="G189" s="132"/>
      <c r="H189" s="132"/>
      <c r="I189" s="132"/>
    </row>
    <row r="190" spans="1:9" s="133" customFormat="1" x14ac:dyDescent="0.25">
      <c r="A190" s="132"/>
      <c r="B190" s="132"/>
      <c r="C190" s="132"/>
      <c r="D190" s="132"/>
      <c r="E190" s="132"/>
      <c r="F190" s="132"/>
      <c r="G190" s="132"/>
      <c r="H190" s="132"/>
      <c r="I190" s="132"/>
    </row>
    <row r="191" spans="1:9" s="133" customFormat="1" x14ac:dyDescent="0.25">
      <c r="A191" s="132"/>
      <c r="B191" s="132"/>
      <c r="C191" s="132"/>
      <c r="D191" s="132"/>
      <c r="E191" s="132"/>
      <c r="F191" s="132"/>
      <c r="G191" s="132"/>
      <c r="H191" s="132"/>
      <c r="I191" s="132"/>
    </row>
    <row r="192" spans="1:9" s="133" customFormat="1" x14ac:dyDescent="0.25">
      <c r="A192" s="132"/>
      <c r="B192" s="132"/>
      <c r="C192" s="132"/>
      <c r="D192" s="132"/>
      <c r="E192" s="132"/>
      <c r="F192" s="132"/>
      <c r="G192" s="132"/>
      <c r="H192" s="132"/>
      <c r="I192" s="132"/>
    </row>
    <row r="193" spans="1:9" s="133" customFormat="1" x14ac:dyDescent="0.25">
      <c r="A193" s="132"/>
      <c r="B193" s="132"/>
      <c r="C193" s="132"/>
      <c r="D193" s="132"/>
      <c r="E193" s="132"/>
      <c r="F193" s="132"/>
      <c r="G193" s="132"/>
      <c r="H193" s="132"/>
      <c r="I193" s="132"/>
    </row>
    <row r="194" spans="1:9" s="133" customFormat="1" x14ac:dyDescent="0.25">
      <c r="A194" s="132"/>
      <c r="B194" s="132"/>
      <c r="C194" s="132"/>
      <c r="D194" s="132"/>
      <c r="E194" s="132"/>
      <c r="F194" s="132"/>
      <c r="G194" s="132"/>
      <c r="H194" s="132"/>
      <c r="I194" s="132"/>
    </row>
    <row r="195" spans="1:9" s="133" customFormat="1" x14ac:dyDescent="0.25">
      <c r="A195" s="132"/>
      <c r="B195" s="132"/>
      <c r="C195" s="132"/>
      <c r="D195" s="132"/>
      <c r="E195" s="132"/>
      <c r="F195" s="132"/>
      <c r="G195" s="132"/>
      <c r="H195" s="132"/>
      <c r="I195" s="132"/>
    </row>
    <row r="196" spans="1:9" s="133" customFormat="1" x14ac:dyDescent="0.25">
      <c r="A196" s="132"/>
      <c r="B196" s="132"/>
      <c r="C196" s="132"/>
      <c r="D196" s="132"/>
      <c r="E196" s="132"/>
      <c r="F196" s="132"/>
      <c r="G196" s="132"/>
      <c r="H196" s="132"/>
      <c r="I196" s="132"/>
    </row>
    <row r="197" spans="1:9" s="133" customFormat="1" x14ac:dyDescent="0.25">
      <c r="A197" s="132"/>
      <c r="B197" s="132"/>
      <c r="C197" s="132"/>
      <c r="D197" s="132"/>
      <c r="E197" s="132"/>
      <c r="F197" s="132"/>
      <c r="G197" s="132"/>
      <c r="H197" s="132"/>
      <c r="I197" s="132"/>
    </row>
    <row r="198" spans="1:9" s="133" customFormat="1" x14ac:dyDescent="0.25">
      <c r="A198" s="132"/>
      <c r="B198" s="132"/>
      <c r="C198" s="132"/>
      <c r="D198" s="132"/>
      <c r="E198" s="132"/>
      <c r="F198" s="132"/>
      <c r="G198" s="132"/>
      <c r="H198" s="132"/>
      <c r="I198" s="132"/>
    </row>
    <row r="199" spans="1:9" s="133" customFormat="1" x14ac:dyDescent="0.25">
      <c r="A199" s="132"/>
      <c r="B199" s="132"/>
      <c r="C199" s="132"/>
      <c r="D199" s="132"/>
      <c r="E199" s="132"/>
      <c r="F199" s="132"/>
      <c r="G199" s="132"/>
      <c r="H199" s="132"/>
      <c r="I199" s="132"/>
    </row>
    <row r="200" spans="1:9" s="133" customFormat="1" x14ac:dyDescent="0.25">
      <c r="A200" s="132"/>
      <c r="B200" s="132"/>
      <c r="C200" s="132"/>
      <c r="D200" s="132"/>
      <c r="E200" s="132"/>
      <c r="F200" s="132"/>
      <c r="G200" s="132"/>
      <c r="H200" s="132"/>
      <c r="I200" s="132"/>
    </row>
    <row r="201" spans="1:9" s="133" customFormat="1" x14ac:dyDescent="0.25">
      <c r="A201" s="132"/>
      <c r="B201" s="132"/>
      <c r="C201" s="132"/>
      <c r="D201" s="132"/>
      <c r="E201" s="132"/>
      <c r="F201" s="132"/>
      <c r="G201" s="132"/>
      <c r="H201" s="132"/>
      <c r="I201" s="132"/>
    </row>
    <row r="202" spans="1:9" s="133" customFormat="1" x14ac:dyDescent="0.25">
      <c r="A202" s="132"/>
      <c r="B202" s="132"/>
      <c r="C202" s="132"/>
      <c r="D202" s="132"/>
      <c r="E202" s="132"/>
      <c r="F202" s="132"/>
      <c r="G202" s="132"/>
      <c r="H202" s="132"/>
      <c r="I202" s="132"/>
    </row>
    <row r="203" spans="1:9" s="133" customFormat="1" x14ac:dyDescent="0.25">
      <c r="A203" s="132"/>
      <c r="B203" s="132"/>
      <c r="C203" s="132"/>
      <c r="D203" s="132"/>
      <c r="E203" s="132"/>
      <c r="F203" s="132"/>
      <c r="G203" s="132"/>
      <c r="H203" s="132"/>
      <c r="I203" s="132"/>
    </row>
    <row r="204" spans="1:9" s="133" customFormat="1" x14ac:dyDescent="0.25">
      <c r="A204" s="132"/>
      <c r="B204" s="132"/>
      <c r="C204" s="132"/>
      <c r="D204" s="132"/>
      <c r="E204" s="132"/>
      <c r="F204" s="132"/>
      <c r="G204" s="132"/>
      <c r="H204" s="132"/>
      <c r="I204" s="132"/>
    </row>
    <row r="205" spans="1:9" s="133" customFormat="1" x14ac:dyDescent="0.25">
      <c r="A205" s="132"/>
      <c r="B205" s="132"/>
      <c r="C205" s="132"/>
      <c r="D205" s="132"/>
      <c r="E205" s="132"/>
      <c r="F205" s="132"/>
      <c r="G205" s="132"/>
      <c r="H205" s="132"/>
      <c r="I205" s="132"/>
    </row>
    <row r="206" spans="1:9" s="133" customFormat="1" x14ac:dyDescent="0.25">
      <c r="A206" s="132"/>
      <c r="B206" s="132"/>
      <c r="C206" s="132"/>
      <c r="D206" s="132"/>
      <c r="E206" s="132"/>
      <c r="F206" s="132"/>
      <c r="G206" s="132"/>
      <c r="H206" s="132"/>
      <c r="I206" s="132"/>
    </row>
    <row r="207" spans="1:9" s="133" customFormat="1" x14ac:dyDescent="0.25">
      <c r="A207" s="132"/>
      <c r="B207" s="132"/>
      <c r="C207" s="132"/>
      <c r="D207" s="132"/>
      <c r="E207" s="132"/>
      <c r="F207" s="132"/>
      <c r="G207" s="132"/>
      <c r="H207" s="132"/>
      <c r="I207" s="132"/>
    </row>
    <row r="208" spans="1:9" s="133" customFormat="1" x14ac:dyDescent="0.25">
      <c r="A208" s="132"/>
      <c r="B208" s="132"/>
      <c r="C208" s="132"/>
      <c r="D208" s="132"/>
      <c r="E208" s="132"/>
      <c r="F208" s="132"/>
      <c r="G208" s="132"/>
      <c r="H208" s="132"/>
      <c r="I208" s="132"/>
    </row>
    <row r="209" spans="1:9" s="133" customFormat="1" x14ac:dyDescent="0.25">
      <c r="A209" s="132"/>
      <c r="B209" s="132"/>
      <c r="C209" s="132"/>
      <c r="D209" s="132"/>
      <c r="E209" s="132"/>
      <c r="F209" s="132"/>
      <c r="G209" s="132"/>
      <c r="H209" s="132"/>
      <c r="I209" s="132"/>
    </row>
    <row r="210" spans="1:9" s="133" customFormat="1" x14ac:dyDescent="0.25">
      <c r="A210" s="132"/>
      <c r="B210" s="132"/>
      <c r="C210" s="132"/>
      <c r="D210" s="132"/>
      <c r="E210" s="132"/>
      <c r="F210" s="132"/>
      <c r="G210" s="132"/>
      <c r="H210" s="132"/>
      <c r="I210" s="132"/>
    </row>
    <row r="211" spans="1:9" s="133" customFormat="1" x14ac:dyDescent="0.25">
      <c r="A211" s="132"/>
      <c r="B211" s="132"/>
      <c r="C211" s="132"/>
      <c r="D211" s="132"/>
      <c r="E211" s="132"/>
      <c r="F211" s="132"/>
      <c r="G211" s="132"/>
      <c r="H211" s="132"/>
      <c r="I211" s="132"/>
    </row>
    <row r="212" spans="1:9" s="133" customFormat="1" x14ac:dyDescent="0.25">
      <c r="A212" s="132"/>
      <c r="B212" s="132"/>
      <c r="C212" s="132"/>
      <c r="D212" s="132"/>
      <c r="E212" s="132"/>
      <c r="F212" s="132"/>
      <c r="G212" s="132"/>
      <c r="H212" s="132"/>
      <c r="I212" s="132"/>
    </row>
    <row r="213" spans="1:9" s="133" customFormat="1" x14ac:dyDescent="0.25">
      <c r="A213" s="132"/>
      <c r="B213" s="132"/>
      <c r="C213" s="132"/>
      <c r="D213" s="132"/>
      <c r="E213" s="132"/>
      <c r="F213" s="132"/>
      <c r="G213" s="132"/>
      <c r="H213" s="132"/>
      <c r="I213" s="132"/>
    </row>
    <row r="214" spans="1:9" s="133" customFormat="1" x14ac:dyDescent="0.25">
      <c r="A214" s="132"/>
      <c r="B214" s="132"/>
      <c r="C214" s="132"/>
      <c r="D214" s="132"/>
      <c r="E214" s="132"/>
      <c r="F214" s="132"/>
      <c r="G214" s="132"/>
      <c r="H214" s="132"/>
      <c r="I214" s="132"/>
    </row>
    <row r="215" spans="1:9" s="133" customFormat="1" x14ac:dyDescent="0.25">
      <c r="A215" s="132"/>
      <c r="B215" s="132"/>
      <c r="C215" s="132"/>
      <c r="D215" s="132"/>
      <c r="E215" s="132"/>
      <c r="F215" s="132"/>
      <c r="G215" s="132"/>
      <c r="H215" s="132"/>
      <c r="I215" s="132"/>
    </row>
    <row r="216" spans="1:9" s="133" customFormat="1" x14ac:dyDescent="0.25">
      <c r="A216" s="132"/>
      <c r="B216" s="132"/>
      <c r="C216" s="132"/>
      <c r="D216" s="132"/>
      <c r="E216" s="132"/>
      <c r="F216" s="132"/>
      <c r="G216" s="132"/>
      <c r="H216" s="132"/>
      <c r="I216" s="132"/>
    </row>
    <row r="217" spans="1:9" s="133" customFormat="1" x14ac:dyDescent="0.25">
      <c r="A217" s="132"/>
      <c r="B217" s="132"/>
      <c r="C217" s="132"/>
      <c r="D217" s="132"/>
      <c r="E217" s="132"/>
      <c r="F217" s="132"/>
      <c r="G217" s="132"/>
      <c r="H217" s="132"/>
      <c r="I217" s="132"/>
    </row>
    <row r="218" spans="1:9" s="133" customFormat="1" x14ac:dyDescent="0.25">
      <c r="A218" s="132"/>
      <c r="B218" s="132"/>
      <c r="C218" s="132"/>
      <c r="D218" s="132"/>
      <c r="E218" s="132"/>
      <c r="F218" s="132"/>
      <c r="G218" s="132"/>
      <c r="H218" s="132"/>
      <c r="I218" s="132"/>
    </row>
    <row r="219" spans="1:9" s="133" customFormat="1" x14ac:dyDescent="0.25">
      <c r="A219" s="132"/>
      <c r="B219" s="132"/>
      <c r="C219" s="132"/>
      <c r="D219" s="132"/>
      <c r="E219" s="132"/>
      <c r="F219" s="132"/>
      <c r="G219" s="132"/>
      <c r="H219" s="132"/>
      <c r="I219" s="132"/>
    </row>
    <row r="220" spans="1:9" s="133" customFormat="1" x14ac:dyDescent="0.25">
      <c r="A220" s="132"/>
      <c r="B220" s="132"/>
      <c r="C220" s="132"/>
      <c r="D220" s="132"/>
      <c r="E220" s="132"/>
      <c r="F220" s="132"/>
      <c r="G220" s="132"/>
      <c r="H220" s="132"/>
      <c r="I220" s="132"/>
    </row>
    <row r="221" spans="1:9" s="133" customFormat="1" x14ac:dyDescent="0.25">
      <c r="A221" s="132"/>
      <c r="B221" s="132"/>
      <c r="C221" s="132"/>
      <c r="D221" s="132"/>
      <c r="E221" s="132"/>
      <c r="F221" s="132"/>
      <c r="G221" s="132"/>
      <c r="H221" s="132"/>
      <c r="I221" s="132"/>
    </row>
    <row r="222" spans="1:9" s="133" customFormat="1" x14ac:dyDescent="0.25">
      <c r="A222" s="132"/>
      <c r="B222" s="132"/>
      <c r="C222" s="132"/>
      <c r="D222" s="132"/>
      <c r="E222" s="132"/>
      <c r="F222" s="132"/>
      <c r="G222" s="132"/>
      <c r="H222" s="132"/>
      <c r="I222" s="132"/>
    </row>
    <row r="223" spans="1:9" s="133" customFormat="1" x14ac:dyDescent="0.25">
      <c r="A223" s="132"/>
      <c r="B223" s="132"/>
      <c r="C223" s="132"/>
      <c r="D223" s="132"/>
      <c r="E223" s="132"/>
      <c r="F223" s="132"/>
      <c r="G223" s="132"/>
      <c r="H223" s="132"/>
      <c r="I223" s="132"/>
    </row>
    <row r="224" spans="1:9" s="133" customFormat="1" x14ac:dyDescent="0.25">
      <c r="A224" s="132"/>
      <c r="B224" s="132"/>
      <c r="C224" s="132"/>
      <c r="D224" s="132"/>
      <c r="E224" s="132"/>
      <c r="F224" s="132"/>
      <c r="G224" s="132"/>
      <c r="H224" s="132"/>
      <c r="I224" s="132"/>
    </row>
    <row r="225" spans="1:9" s="133" customFormat="1" x14ac:dyDescent="0.25">
      <c r="A225" s="132"/>
      <c r="B225" s="132"/>
      <c r="C225" s="132"/>
      <c r="D225" s="132"/>
      <c r="E225" s="132"/>
      <c r="F225" s="132"/>
      <c r="G225" s="132"/>
      <c r="H225" s="132"/>
      <c r="I225" s="132"/>
    </row>
    <row r="226" spans="1:9" s="133" customFormat="1" x14ac:dyDescent="0.25">
      <c r="A226" s="132"/>
      <c r="B226" s="132"/>
      <c r="C226" s="132"/>
      <c r="D226" s="132"/>
      <c r="E226" s="132"/>
      <c r="F226" s="132"/>
      <c r="G226" s="132"/>
      <c r="H226" s="132"/>
      <c r="I226" s="132"/>
    </row>
    <row r="227" spans="1:9" s="133" customFormat="1" x14ac:dyDescent="0.25">
      <c r="A227" s="132"/>
      <c r="B227" s="132"/>
      <c r="C227" s="132"/>
      <c r="D227" s="132"/>
      <c r="E227" s="132"/>
      <c r="F227" s="132"/>
      <c r="G227" s="132"/>
      <c r="H227" s="132"/>
      <c r="I227" s="132"/>
    </row>
    <row r="228" spans="1:9" s="133" customFormat="1" x14ac:dyDescent="0.25">
      <c r="A228" s="132"/>
      <c r="B228" s="132"/>
      <c r="C228" s="132"/>
      <c r="D228" s="132"/>
      <c r="E228" s="132"/>
      <c r="F228" s="132"/>
      <c r="G228" s="132"/>
      <c r="H228" s="132"/>
      <c r="I228" s="132"/>
    </row>
    <row r="229" spans="1:9" s="133" customFormat="1" x14ac:dyDescent="0.25">
      <c r="A229" s="132"/>
      <c r="B229" s="132"/>
      <c r="C229" s="132"/>
      <c r="D229" s="132"/>
      <c r="E229" s="132"/>
      <c r="F229" s="132"/>
      <c r="G229" s="132"/>
      <c r="H229" s="132"/>
      <c r="I229" s="132"/>
    </row>
    <row r="230" spans="1:9" s="133" customFormat="1" x14ac:dyDescent="0.25">
      <c r="A230" s="132"/>
      <c r="B230" s="132"/>
      <c r="C230" s="132"/>
      <c r="D230" s="132"/>
      <c r="E230" s="132"/>
      <c r="F230" s="132"/>
      <c r="G230" s="132"/>
      <c r="H230" s="132"/>
      <c r="I230" s="132"/>
    </row>
    <row r="231" spans="1:9" s="133" customFormat="1" x14ac:dyDescent="0.25">
      <c r="A231" s="132"/>
      <c r="B231" s="132"/>
      <c r="C231" s="132"/>
      <c r="D231" s="132"/>
      <c r="E231" s="132"/>
      <c r="F231" s="132"/>
      <c r="G231" s="132"/>
      <c r="H231" s="132"/>
      <c r="I231" s="132"/>
    </row>
    <row r="232" spans="1:9" s="133" customFormat="1" x14ac:dyDescent="0.25">
      <c r="A232" s="132"/>
      <c r="B232" s="132"/>
      <c r="C232" s="132"/>
      <c r="D232" s="132"/>
      <c r="E232" s="132"/>
      <c r="F232" s="132"/>
      <c r="G232" s="132"/>
      <c r="H232" s="132"/>
      <c r="I232" s="132"/>
    </row>
    <row r="233" spans="1:9" s="133" customFormat="1" x14ac:dyDescent="0.25">
      <c r="A233" s="132"/>
      <c r="B233" s="132"/>
      <c r="C233" s="132"/>
      <c r="D233" s="132"/>
      <c r="E233" s="132"/>
      <c r="F233" s="132"/>
      <c r="G233" s="132"/>
      <c r="H233" s="132"/>
      <c r="I233" s="132"/>
    </row>
    <row r="234" spans="1:9" s="133" customFormat="1" x14ac:dyDescent="0.25">
      <c r="A234" s="132"/>
      <c r="B234" s="132"/>
      <c r="C234" s="132"/>
      <c r="D234" s="132"/>
      <c r="E234" s="132"/>
      <c r="F234" s="132"/>
      <c r="G234" s="132"/>
      <c r="H234" s="132"/>
      <c r="I234" s="132"/>
    </row>
    <row r="235" spans="1:9" s="133" customFormat="1" x14ac:dyDescent="0.25">
      <c r="A235" s="132"/>
      <c r="B235" s="132"/>
      <c r="C235" s="132"/>
      <c r="D235" s="132"/>
      <c r="E235" s="132"/>
      <c r="F235" s="132"/>
      <c r="G235" s="132"/>
      <c r="H235" s="132"/>
      <c r="I235" s="132"/>
    </row>
    <row r="236" spans="1:9" s="133" customFormat="1" x14ac:dyDescent="0.25">
      <c r="A236" s="132"/>
      <c r="B236" s="132"/>
      <c r="C236" s="132"/>
      <c r="D236" s="132"/>
      <c r="E236" s="132"/>
      <c r="F236" s="132"/>
      <c r="G236" s="132"/>
      <c r="H236" s="132"/>
      <c r="I236" s="132"/>
    </row>
    <row r="237" spans="1:9" s="133" customFormat="1" x14ac:dyDescent="0.25">
      <c r="A237" s="132"/>
      <c r="B237" s="132"/>
      <c r="C237" s="132"/>
      <c r="D237" s="132"/>
      <c r="E237" s="132"/>
      <c r="F237" s="132"/>
      <c r="G237" s="132"/>
      <c r="H237" s="132"/>
      <c r="I237" s="132"/>
    </row>
    <row r="238" spans="1:9" s="133" customFormat="1" x14ac:dyDescent="0.25">
      <c r="A238" s="132"/>
      <c r="B238" s="132"/>
      <c r="C238" s="132"/>
      <c r="D238" s="132"/>
      <c r="E238" s="132"/>
      <c r="F238" s="132"/>
      <c r="G238" s="132"/>
      <c r="H238" s="132"/>
      <c r="I238" s="132"/>
    </row>
    <row r="239" spans="1:9" s="133" customFormat="1" x14ac:dyDescent="0.25">
      <c r="A239" s="132"/>
      <c r="B239" s="132"/>
      <c r="C239" s="132"/>
      <c r="D239" s="132"/>
      <c r="E239" s="132"/>
      <c r="F239" s="132"/>
      <c r="G239" s="132"/>
      <c r="H239" s="132"/>
      <c r="I239" s="132"/>
    </row>
    <row r="240" spans="1:9" s="133" customFormat="1" x14ac:dyDescent="0.25">
      <c r="A240" s="132"/>
      <c r="B240" s="132"/>
      <c r="C240" s="132"/>
      <c r="D240" s="132"/>
      <c r="E240" s="132"/>
      <c r="F240" s="132"/>
      <c r="G240" s="132"/>
      <c r="H240" s="132"/>
      <c r="I240" s="132"/>
    </row>
    <row r="241" spans="1:9" s="133" customFormat="1" x14ac:dyDescent="0.25">
      <c r="A241" s="132"/>
      <c r="B241" s="132"/>
      <c r="C241" s="132"/>
      <c r="D241" s="132"/>
      <c r="E241" s="132"/>
      <c r="F241" s="132"/>
      <c r="G241" s="132"/>
      <c r="H241" s="132"/>
      <c r="I241" s="132"/>
    </row>
    <row r="242" spans="1:9" s="133" customFormat="1" x14ac:dyDescent="0.25">
      <c r="A242" s="132"/>
      <c r="B242" s="132"/>
      <c r="C242" s="132"/>
      <c r="D242" s="132"/>
      <c r="E242" s="132"/>
      <c r="F242" s="132"/>
      <c r="G242" s="132"/>
      <c r="H242" s="132"/>
      <c r="I242" s="132"/>
    </row>
    <row r="243" spans="1:9" s="133" customFormat="1" x14ac:dyDescent="0.25">
      <c r="A243" s="132"/>
      <c r="B243" s="132"/>
      <c r="C243" s="132"/>
      <c r="D243" s="132"/>
      <c r="E243" s="132"/>
      <c r="F243" s="132"/>
      <c r="G243" s="132"/>
      <c r="H243" s="132"/>
      <c r="I243" s="132"/>
    </row>
    <row r="244" spans="1:9" s="133" customFormat="1" x14ac:dyDescent="0.25">
      <c r="A244" s="132"/>
      <c r="B244" s="132"/>
      <c r="C244" s="132"/>
      <c r="D244" s="132"/>
      <c r="E244" s="132"/>
      <c r="F244" s="132"/>
      <c r="G244" s="132"/>
      <c r="H244" s="132"/>
      <c r="I244" s="132"/>
    </row>
    <row r="245" spans="1:9" s="133" customFormat="1" x14ac:dyDescent="0.25">
      <c r="A245" s="132"/>
      <c r="B245" s="132"/>
      <c r="C245" s="132"/>
      <c r="D245" s="132"/>
      <c r="E245" s="132"/>
      <c r="F245" s="132"/>
      <c r="G245" s="132"/>
      <c r="H245" s="132"/>
      <c r="I245" s="132"/>
    </row>
    <row r="246" spans="1:9" s="133" customFormat="1" x14ac:dyDescent="0.25">
      <c r="A246" s="132"/>
      <c r="B246" s="132"/>
      <c r="C246" s="132"/>
      <c r="D246" s="132"/>
      <c r="E246" s="132"/>
      <c r="F246" s="132"/>
      <c r="G246" s="132"/>
      <c r="H246" s="132"/>
      <c r="I246" s="132"/>
    </row>
    <row r="247" spans="1:9" s="133" customFormat="1" x14ac:dyDescent="0.25">
      <c r="A247" s="132"/>
      <c r="B247" s="132"/>
      <c r="C247" s="132"/>
      <c r="D247" s="132"/>
      <c r="E247" s="132"/>
      <c r="F247" s="132"/>
      <c r="G247" s="132"/>
      <c r="H247" s="132"/>
      <c r="I247" s="132"/>
    </row>
    <row r="248" spans="1:9" s="133" customFormat="1" x14ac:dyDescent="0.25">
      <c r="A248" s="132"/>
      <c r="B248" s="132"/>
      <c r="C248" s="132"/>
      <c r="D248" s="132"/>
      <c r="E248" s="132"/>
      <c r="F248" s="132"/>
      <c r="G248" s="132"/>
      <c r="H248" s="132"/>
      <c r="I248" s="132"/>
    </row>
    <row r="249" spans="1:9" s="133" customFormat="1" x14ac:dyDescent="0.25">
      <c r="A249" s="132"/>
      <c r="B249" s="132"/>
      <c r="C249" s="132"/>
      <c r="D249" s="132"/>
      <c r="E249" s="132"/>
      <c r="F249" s="132"/>
      <c r="G249" s="132"/>
      <c r="H249" s="132"/>
      <c r="I249" s="132"/>
    </row>
    <row r="250" spans="1:9" s="133" customFormat="1" x14ac:dyDescent="0.25">
      <c r="A250" s="132"/>
      <c r="B250" s="132"/>
      <c r="C250" s="132"/>
      <c r="D250" s="132"/>
      <c r="E250" s="132"/>
      <c r="F250" s="132"/>
      <c r="G250" s="132"/>
      <c r="H250" s="132"/>
      <c r="I250" s="132"/>
    </row>
    <row r="251" spans="1:9" s="133" customFormat="1" x14ac:dyDescent="0.25">
      <c r="A251" s="132"/>
      <c r="B251" s="132"/>
      <c r="C251" s="132"/>
      <c r="D251" s="132"/>
      <c r="E251" s="132"/>
      <c r="F251" s="132"/>
      <c r="G251" s="132"/>
      <c r="H251" s="132"/>
      <c r="I251" s="132"/>
    </row>
    <row r="252" spans="1:9" s="133" customFormat="1" x14ac:dyDescent="0.25">
      <c r="A252" s="132"/>
      <c r="B252" s="132"/>
      <c r="C252" s="132"/>
      <c r="D252" s="132"/>
      <c r="E252" s="132"/>
      <c r="F252" s="132"/>
      <c r="G252" s="132"/>
      <c r="H252" s="132"/>
      <c r="I252" s="132"/>
    </row>
    <row r="253" spans="1:9" s="133" customFormat="1" x14ac:dyDescent="0.25">
      <c r="A253" s="132"/>
      <c r="B253" s="132"/>
      <c r="C253" s="132"/>
      <c r="D253" s="132"/>
      <c r="E253" s="132"/>
      <c r="F253" s="132"/>
      <c r="G253" s="132"/>
      <c r="H253" s="132"/>
      <c r="I253" s="132"/>
    </row>
    <row r="254" spans="1:9" s="133" customFormat="1" x14ac:dyDescent="0.25">
      <c r="A254" s="132"/>
      <c r="B254" s="132"/>
      <c r="C254" s="132"/>
      <c r="D254" s="132"/>
      <c r="E254" s="132"/>
      <c r="F254" s="132"/>
      <c r="G254" s="132"/>
      <c r="H254" s="132"/>
      <c r="I254" s="132"/>
    </row>
    <row r="255" spans="1:9" s="133" customFormat="1" x14ac:dyDescent="0.25">
      <c r="A255" s="132"/>
      <c r="B255" s="132"/>
      <c r="C255" s="132"/>
      <c r="D255" s="132"/>
      <c r="E255" s="132"/>
      <c r="F255" s="132"/>
      <c r="G255" s="132"/>
      <c r="H255" s="132"/>
      <c r="I255" s="132"/>
    </row>
    <row r="256" spans="1:9" s="133" customFormat="1" x14ac:dyDescent="0.25">
      <c r="A256" s="132"/>
      <c r="B256" s="132"/>
      <c r="C256" s="132"/>
      <c r="D256" s="132"/>
      <c r="E256" s="132"/>
      <c r="F256" s="132"/>
      <c r="G256" s="132"/>
      <c r="H256" s="132"/>
      <c r="I256" s="132"/>
    </row>
    <row r="257" spans="1:9" s="133" customFormat="1" x14ac:dyDescent="0.25">
      <c r="A257" s="132"/>
      <c r="B257" s="132"/>
      <c r="C257" s="132"/>
      <c r="D257" s="132"/>
      <c r="E257" s="132"/>
      <c r="F257" s="132"/>
      <c r="G257" s="132"/>
      <c r="H257" s="132"/>
      <c r="I257" s="132"/>
    </row>
    <row r="258" spans="1:9" s="133" customFormat="1" x14ac:dyDescent="0.25">
      <c r="A258" s="132"/>
      <c r="B258" s="132"/>
      <c r="C258" s="132"/>
      <c r="D258" s="132"/>
      <c r="E258" s="132"/>
      <c r="F258" s="132"/>
      <c r="G258" s="132"/>
      <c r="H258" s="132"/>
      <c r="I258" s="132"/>
    </row>
    <row r="259" spans="1:9" s="133" customFormat="1" x14ac:dyDescent="0.25">
      <c r="A259" s="132"/>
      <c r="B259" s="132"/>
      <c r="C259" s="132"/>
      <c r="D259" s="132"/>
      <c r="E259" s="132"/>
      <c r="F259" s="132"/>
      <c r="G259" s="132"/>
      <c r="H259" s="132"/>
      <c r="I259" s="132"/>
    </row>
    <row r="260" spans="1:9" s="133" customFormat="1" x14ac:dyDescent="0.25">
      <c r="A260" s="132"/>
      <c r="B260" s="132"/>
      <c r="C260" s="132"/>
      <c r="D260" s="132"/>
      <c r="E260" s="132"/>
      <c r="F260" s="132"/>
      <c r="G260" s="132"/>
      <c r="H260" s="132"/>
      <c r="I260" s="132"/>
    </row>
    <row r="261" spans="1:9" s="133" customFormat="1" x14ac:dyDescent="0.25">
      <c r="A261" s="132"/>
      <c r="B261" s="132"/>
      <c r="C261" s="132"/>
      <c r="D261" s="132"/>
      <c r="E261" s="132"/>
      <c r="F261" s="132"/>
      <c r="G261" s="132"/>
      <c r="H261" s="132"/>
      <c r="I261" s="132"/>
    </row>
    <row r="262" spans="1:9" s="133" customFormat="1" x14ac:dyDescent="0.25">
      <c r="A262" s="132"/>
      <c r="B262" s="132"/>
      <c r="C262" s="132"/>
      <c r="D262" s="132"/>
      <c r="E262" s="132"/>
      <c r="F262" s="132"/>
      <c r="G262" s="132"/>
      <c r="H262" s="132"/>
      <c r="I262" s="132"/>
    </row>
    <row r="263" spans="1:9" s="133" customFormat="1" x14ac:dyDescent="0.25">
      <c r="A263" s="132"/>
      <c r="B263" s="132"/>
      <c r="C263" s="132"/>
      <c r="D263" s="132"/>
      <c r="E263" s="132"/>
      <c r="F263" s="132"/>
      <c r="G263" s="132"/>
      <c r="H263" s="132"/>
      <c r="I263" s="132"/>
    </row>
    <row r="264" spans="1:9" s="133" customFormat="1" x14ac:dyDescent="0.25">
      <c r="A264" s="132"/>
      <c r="B264" s="132"/>
      <c r="C264" s="132"/>
      <c r="D264" s="132"/>
      <c r="E264" s="132"/>
      <c r="F264" s="132"/>
      <c r="G264" s="132"/>
      <c r="H264" s="132"/>
      <c r="I264" s="132"/>
    </row>
    <row r="265" spans="1:9" s="133" customFormat="1" x14ac:dyDescent="0.25">
      <c r="A265" s="132"/>
      <c r="B265" s="132"/>
      <c r="C265" s="132"/>
      <c r="D265" s="132"/>
      <c r="E265" s="132"/>
      <c r="F265" s="132"/>
      <c r="G265" s="132"/>
      <c r="H265" s="132"/>
      <c r="I265" s="132"/>
    </row>
    <row r="266" spans="1:9" s="133" customFormat="1" x14ac:dyDescent="0.25">
      <c r="A266" s="132"/>
      <c r="B266" s="132"/>
      <c r="C266" s="132"/>
      <c r="D266" s="132"/>
      <c r="E266" s="132"/>
      <c r="F266" s="132"/>
      <c r="G266" s="132"/>
      <c r="H266" s="132"/>
      <c r="I266" s="132"/>
    </row>
    <row r="267" spans="1:9" s="133" customFormat="1" x14ac:dyDescent="0.25">
      <c r="A267" s="132"/>
      <c r="B267" s="132"/>
      <c r="C267" s="132"/>
      <c r="D267" s="132"/>
      <c r="E267" s="132"/>
      <c r="F267" s="132"/>
      <c r="G267" s="132"/>
      <c r="H267" s="132"/>
      <c r="I267" s="132"/>
    </row>
    <row r="268" spans="1:9" s="133" customFormat="1" x14ac:dyDescent="0.25">
      <c r="A268" s="132"/>
      <c r="B268" s="132"/>
      <c r="C268" s="132"/>
      <c r="D268" s="132"/>
      <c r="E268" s="132"/>
      <c r="F268" s="132"/>
      <c r="G268" s="132"/>
      <c r="H268" s="132"/>
      <c r="I268" s="132"/>
    </row>
    <row r="269" spans="1:9" s="133" customFormat="1" x14ac:dyDescent="0.25">
      <c r="A269" s="132"/>
      <c r="B269" s="132"/>
      <c r="C269" s="132"/>
      <c r="D269" s="132"/>
      <c r="E269" s="132"/>
      <c r="F269" s="132"/>
      <c r="G269" s="132"/>
      <c r="H269" s="132"/>
      <c r="I269" s="132"/>
    </row>
    <row r="270" spans="1:9" s="133" customFormat="1" x14ac:dyDescent="0.25">
      <c r="A270" s="132"/>
      <c r="B270" s="132"/>
      <c r="C270" s="132"/>
      <c r="D270" s="132"/>
      <c r="E270" s="132"/>
      <c r="F270" s="132"/>
      <c r="G270" s="132"/>
      <c r="H270" s="132"/>
      <c r="I270" s="132"/>
    </row>
    <row r="271" spans="1:9" s="133" customFormat="1" x14ac:dyDescent="0.25">
      <c r="A271" s="132"/>
      <c r="B271" s="132"/>
      <c r="C271" s="132"/>
      <c r="D271" s="132"/>
      <c r="E271" s="132"/>
      <c r="F271" s="132"/>
      <c r="G271" s="132"/>
      <c r="H271" s="132"/>
      <c r="I271" s="132"/>
    </row>
    <row r="272" spans="1:9" s="133" customFormat="1" x14ac:dyDescent="0.25">
      <c r="A272" s="132"/>
      <c r="B272" s="132"/>
      <c r="C272" s="132"/>
      <c r="D272" s="132"/>
      <c r="E272" s="132"/>
      <c r="F272" s="132"/>
      <c r="G272" s="132"/>
      <c r="H272" s="132"/>
      <c r="I272" s="132"/>
    </row>
    <row r="273" spans="1:9" s="133" customFormat="1" x14ac:dyDescent="0.25">
      <c r="A273" s="132"/>
      <c r="B273" s="132"/>
      <c r="C273" s="132"/>
      <c r="D273" s="132"/>
      <c r="E273" s="132"/>
      <c r="F273" s="132"/>
      <c r="G273" s="132"/>
      <c r="H273" s="132"/>
      <c r="I273" s="132"/>
    </row>
    <row r="274" spans="1:9" s="133" customFormat="1" x14ac:dyDescent="0.25">
      <c r="A274" s="132"/>
      <c r="B274" s="132"/>
      <c r="C274" s="132"/>
      <c r="D274" s="132"/>
      <c r="E274" s="132"/>
      <c r="F274" s="132"/>
      <c r="G274" s="132"/>
      <c r="H274" s="134"/>
      <c r="I274" s="134"/>
    </row>
    <row r="275" spans="1:9" s="133" customFormat="1" x14ac:dyDescent="0.25">
      <c r="A275" s="132"/>
      <c r="B275" s="132"/>
      <c r="C275" s="132"/>
      <c r="D275" s="132"/>
      <c r="E275" s="132"/>
      <c r="F275" s="132"/>
      <c r="G275" s="132"/>
      <c r="H275" s="134"/>
      <c r="I275" s="134"/>
    </row>
    <row r="276" spans="1:9" s="133" customFormat="1" x14ac:dyDescent="0.25">
      <c r="A276" s="132"/>
      <c r="B276" s="132"/>
      <c r="C276" s="132"/>
      <c r="D276" s="132"/>
      <c r="E276" s="132"/>
      <c r="F276" s="132"/>
      <c r="G276" s="132"/>
      <c r="H276" s="134"/>
      <c r="I276" s="134"/>
    </row>
    <row r="277" spans="1:9" s="133" customFormat="1" x14ac:dyDescent="0.25">
      <c r="A277" s="132"/>
      <c r="B277" s="132"/>
      <c r="C277" s="132"/>
      <c r="D277" s="132"/>
      <c r="E277" s="132"/>
      <c r="F277" s="132"/>
      <c r="G277" s="132"/>
      <c r="H277" s="134"/>
      <c r="I277" s="134"/>
    </row>
    <row r="278" spans="1:9" s="133" customFormat="1" x14ac:dyDescent="0.25">
      <c r="A278" s="132"/>
      <c r="B278" s="132"/>
      <c r="C278" s="132"/>
      <c r="D278" s="132"/>
      <c r="E278" s="132"/>
      <c r="F278" s="132"/>
      <c r="G278" s="132"/>
      <c r="H278" s="134"/>
      <c r="I278" s="134"/>
    </row>
    <row r="279" spans="1:9" s="133" customFormat="1" x14ac:dyDescent="0.25">
      <c r="A279" s="132"/>
      <c r="B279" s="132"/>
      <c r="C279" s="132"/>
      <c r="D279" s="132"/>
      <c r="E279" s="132"/>
      <c r="F279" s="132"/>
      <c r="G279" s="132"/>
      <c r="H279" s="134"/>
      <c r="I279" s="134"/>
    </row>
  </sheetData>
  <mergeCells count="145"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87:E87"/>
    <mergeCell ref="B88:E88"/>
    <mergeCell ref="B89:E89"/>
    <mergeCell ref="A90:E90"/>
    <mergeCell ref="B94:E94"/>
    <mergeCell ref="B95:E95"/>
    <mergeCell ref="A80:F80"/>
    <mergeCell ref="B83:E83"/>
    <mergeCell ref="B84:E84"/>
    <mergeCell ref="B85:E85"/>
    <mergeCell ref="B86:E86"/>
    <mergeCell ref="A92:G92"/>
    <mergeCell ref="A82:G82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121:F121"/>
    <mergeCell ref="B126:E126"/>
    <mergeCell ref="B127:E127"/>
    <mergeCell ref="B134:E134"/>
    <mergeCell ref="B135:E135"/>
    <mergeCell ref="B111:F111"/>
    <mergeCell ref="B112:F112"/>
    <mergeCell ref="A113:F113"/>
    <mergeCell ref="B116:F116"/>
    <mergeCell ref="B117:F117"/>
    <mergeCell ref="B119:F119"/>
    <mergeCell ref="A124:G124"/>
    <mergeCell ref="A115:G115"/>
    <mergeCell ref="B118:F118"/>
    <mergeCell ref="B128:E128"/>
    <mergeCell ref="A129:A133"/>
    <mergeCell ref="B129:E129"/>
    <mergeCell ref="B130:E130"/>
    <mergeCell ref="B132:E132"/>
    <mergeCell ref="B133:E133"/>
    <mergeCell ref="B145:F145"/>
    <mergeCell ref="B146:F146"/>
    <mergeCell ref="B147:F147"/>
    <mergeCell ref="B148:F148"/>
    <mergeCell ref="B149:F149"/>
    <mergeCell ref="A150:F150"/>
    <mergeCell ref="B137:E137"/>
    <mergeCell ref="B138:E138"/>
    <mergeCell ref="B139:E139"/>
    <mergeCell ref="B140:E140"/>
    <mergeCell ref="A142:G142"/>
    <mergeCell ref="B144:F144"/>
    <mergeCell ref="A134:A138"/>
    <mergeCell ref="B162:G162"/>
    <mergeCell ref="B163:F163"/>
    <mergeCell ref="B164:F164"/>
    <mergeCell ref="B165:F165"/>
    <mergeCell ref="B166:F166"/>
    <mergeCell ref="A169:G169"/>
    <mergeCell ref="B151:F151"/>
    <mergeCell ref="B152:F152"/>
    <mergeCell ref="A154:I154"/>
    <mergeCell ref="A156:B156"/>
    <mergeCell ref="A158:F158"/>
    <mergeCell ref="A160:G16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fitToHeight="2" orientation="portrait" r:id="rId1"/>
  <rowBreaks count="2" manualBreakCount="2">
    <brk id="73" max="6" man="1"/>
    <brk id="1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7</vt:i4>
      </vt:variant>
    </vt:vector>
  </HeadingPairs>
  <TitlesOfParts>
    <vt:vector size="25" baseType="lpstr">
      <vt:lpstr>Resumo Geral-cópia</vt:lpstr>
      <vt:lpstr>VISÃO GERAL</vt:lpstr>
      <vt:lpstr>Porteiro - ivaiporã </vt:lpstr>
      <vt:lpstr>POR, UNI</vt:lpstr>
      <vt:lpstr>ASG</vt:lpstr>
      <vt:lpstr>ASG, UNI</vt:lpstr>
      <vt:lpstr>ASG, EPI</vt:lpstr>
      <vt:lpstr>ASG, MEQ</vt:lpstr>
      <vt:lpstr>OFICIAL DE MANUTENÇÃO PREDIAL</vt:lpstr>
      <vt:lpstr>OMP, UNI</vt:lpstr>
      <vt:lpstr>OMP, EPI</vt:lpstr>
      <vt:lpstr>OMP, MEQ</vt:lpstr>
      <vt:lpstr>OMC</vt:lpstr>
      <vt:lpstr>OMC, UNI</vt:lpstr>
      <vt:lpstr>OMC,MATERIAIS</vt:lpstr>
      <vt:lpstr>OMC,INSUMOS</vt:lpstr>
      <vt:lpstr>OMC, EPI</vt:lpstr>
      <vt:lpstr>OMC, EQUIP</vt:lpstr>
      <vt:lpstr>ASG!Area_de_impressao</vt:lpstr>
      <vt:lpstr>'OFICIAL DE MANUTENÇÃO PREDIAL'!Area_de_impressao</vt:lpstr>
      <vt:lpstr>OMC!Area_de_impressao</vt:lpstr>
      <vt:lpstr>'Porteiro - ivaiporã '!Area_de_impressao</vt:lpstr>
      <vt:lpstr>'Resumo Geral-cópia'!Area_de_impressao</vt:lpstr>
      <vt:lpstr>'VISÃO GERAL'!Area_de_impressao</vt:lpstr>
      <vt:lpstr>'Resumo Geral-cópia'!Print_Area_0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- Atlântica Serviços</dc:creator>
  <dc:description/>
  <cp:lastModifiedBy>Marcelo Almeida</cp:lastModifiedBy>
  <cp:revision>6</cp:revision>
  <cp:lastPrinted>2019-10-08T16:54:13Z</cp:lastPrinted>
  <dcterms:created xsi:type="dcterms:W3CDTF">2014-06-06T18:02:03Z</dcterms:created>
  <dcterms:modified xsi:type="dcterms:W3CDTF">2021-02-09T14:01:13Z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