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45" yWindow="510" windowWidth="10125" windowHeight="12525" tabRatio="338" activeTab="0"/>
  </bookViews>
  <sheets>
    <sheet name="Sheet0" sheetId="1" r:id="rId1"/>
  </sheets>
  <definedNames>
    <definedName name="_xlnm._FilterDatabase" localSheetId="0" hidden="1">'Sheet0'!$A$5:$L$149</definedName>
    <definedName name="Excel_BuiltIn__FilterDatabase" localSheetId="0">'Sheet0'!$A$5:$R$149</definedName>
  </definedNames>
  <calcPr fullCalcOnLoad="1"/>
</workbook>
</file>

<file path=xl/sharedStrings.xml><?xml version="1.0" encoding="utf-8"?>
<sst xmlns="http://schemas.openxmlformats.org/spreadsheetml/2006/main" count="5198" uniqueCount="732">
  <si>
    <t>Calendário de Compras:</t>
  </si>
  <si>
    <t>AMBIENTE E SAÚDE - CÂMPUS LONDRINA REALIZADO POR ASSIS CHATEAUBRIAND</t>
  </si>
  <si>
    <t>Campos para preenchimento pelo Câmpus responsável pela licitação para envio desta planilha junto ao Memorando Eletrônico solicitando a homologação do pregão</t>
  </si>
  <si>
    <t>Objeto</t>
  </si>
  <si>
    <t>Campus Responsável</t>
  </si>
  <si>
    <t>Cod. Material</t>
  </si>
  <si>
    <t>Elemento de Despesa</t>
  </si>
  <si>
    <t>ORDEM DO ITEM CONFORME PLANILHA DE DEMANDA POR CAMPUS</t>
  </si>
  <si>
    <t xml:space="preserve">Ordem do item na licitação – CONFORME T.R. EDITAL </t>
  </si>
  <si>
    <t>Denominação</t>
  </si>
  <si>
    <t>Especificação</t>
  </si>
  <si>
    <t>Especificado por</t>
  </si>
  <si>
    <t>Valor Homologado</t>
  </si>
  <si>
    <t>Razão Social do Fornecedor</t>
  </si>
  <si>
    <t>CNPJ</t>
  </si>
  <si>
    <t>CÂMPUS LONDRINA</t>
  </si>
  <si>
    <t>CÂMPUS UMUARAMA</t>
  </si>
  <si>
    <t xml:space="preserve">QUANTIDADE TOTAL </t>
  </si>
  <si>
    <t>AMBIENTE E SAÚDE</t>
  </si>
  <si>
    <t>3010000000117</t>
  </si>
  <si>
    <t>3.33.90.30.10</t>
  </si>
  <si>
    <t>CONDICIONADOR DENTAL</t>
  </si>
  <si>
    <t>ÁCIDO FOSFÓRICO EM GEL (37%)  2,5ML - PACOTE COM 3 UNIDADES</t>
  </si>
  <si>
    <t>Cancelado</t>
  </si>
  <si>
    <t>3010000000261</t>
  </si>
  <si>
    <t>ÁCIDO PERACÉTICO</t>
  </si>
  <si>
    <t>SOLUÇÃO DESINFETANTE/ESTERELIZANTE A BASE DE ÁCIDO PERACÉTICO A 0,2%. FRASCO COM 1 LITRO.</t>
  </si>
  <si>
    <t>MARCELO LUPION POLETI</t>
  </si>
  <si>
    <t>R$ 90,89</t>
  </si>
  <si>
    <t>CASA DENTAL ESTRELA DALVA DE VOLTA REDONDA LTDA – EPP</t>
  </si>
  <si>
    <t>72.046.881/0001-92</t>
  </si>
  <si>
    <t>3010000000242</t>
  </si>
  <si>
    <t>ACESSÓRIOS PARA ESTUDO/TREINAMENTO</t>
  </si>
  <si>
    <t>AFASTADOR LABIAL LATERAL PEQUENO UTILIZADO PARA CLAREAMENTO, COLAGEM DE BRÁQUETES, PROFILAXIA E FOTOGRAFIAFABRICADO EM POLIACETAL, AUTOCLAVÁVEL. EMBALAGEM COM 1 UNIDADE.</t>
  </si>
  <si>
    <t>3036000000765</t>
  </si>
  <si>
    <t>3.33.90.30.36</t>
  </si>
  <si>
    <t>AFASTADOR FARABEUF PARA CIRURGIAS EM GERAL FABRICADO EM AÇO INOX CIRÚRGICO 10X120 MM (MÉDIO).</t>
  </si>
  <si>
    <t>DENISE ALBIERI JODAS SALVAGIONI</t>
  </si>
  <si>
    <t>R$ 10,73</t>
  </si>
  <si>
    <t xml:space="preserve">EFETIVE PRODUTOS MEDICO- HOSPITALARES LTDA - ME </t>
  </si>
  <si>
    <t xml:space="preserve"> 11.101.480/0001-01</t>
  </si>
  <si>
    <t>3010000000119</t>
  </si>
  <si>
    <t>AFASTADOR LATERAL - ADULTO. ESTERILIZÁVEL EM AUTOCLAVE (ATÉ 134ºC).</t>
  </si>
  <si>
    <t>3010000000120</t>
  </si>
  <si>
    <t>SEPARADOR DE LÁBIOS PARA FOTOGRAFIA OCLUSAL. AUTOCLAVÁVEL ATÉ 134ºC_x005F_x000D_ CONJUNTO COM TAMANHOS P, M, G.</t>
  </si>
  <si>
    <t>3036000000779</t>
  </si>
  <si>
    <t>AGULHA DESCARTÁVEL 40X12 18G1 X1 1/2 300017. EMBALAGEM COM 100 UNIDADES</t>
  </si>
  <si>
    <t>R$ 23,50</t>
  </si>
  <si>
    <t>EFETIVE PRODUTOS MEDICO- HOSPITALARES LTDA – ME</t>
  </si>
  <si>
    <t>11.101.480/0001-01</t>
  </si>
  <si>
    <t>3022000000308</t>
  </si>
  <si>
    <t>3.33.90.30.22</t>
  </si>
  <si>
    <t>ÁLCOOL ETÍLICO LIMPEZA DE AMBIENTES</t>
  </si>
  <si>
    <t>ÁLCOOL EM GEL A 70% PARA USO COMUM. EM FRASCO RESISTENTE DE 1 LITROS.  APRESENTAR LAUDO DE TEOR ALCOÓLICO POR LOTE NO ATO DA ENTREGA.</t>
  </si>
  <si>
    <t>JOSE VICTOR FRANKLIN GONCALVES DE MEDEIROS</t>
  </si>
  <si>
    <t>3022000000226</t>
  </si>
  <si>
    <t>ÁLCOOL ETÍLICO</t>
  </si>
  <si>
    <t>ÁLCOOL LÍQUIDO 70% - 1L. ÁLCOOL LÍQUIDO A 70% PARA A DESINFECÇÃO DE SUPERFÍCIES DE EQUIPAMENTOS, UTENSÍLIOS E MATERIAIS UTILIZADOS NA PRODUÇÃO DE ALIMENTOS. EM FRASCO RESISTENTE DE 1 (UM) LITROS. APRESENTAR REGISTRO NO MINISTÉRIO DA SAÚDE E LAUDO DE TEOR ALCOÓLICO POR LOTE.</t>
  </si>
  <si>
    <t>R$ 6,00</t>
  </si>
  <si>
    <t>3036000000780</t>
  </si>
  <si>
    <t>ALMOTOLIA DE PLÁSTICO BICO RETO, COMPOSTA DE 3 PARTES: BISNAGA, BICO ROSQUEADOR E TAMPA; CONFECCIONADA INTEIRAMENTE EM PLÁSTICO APROPRIADO, RESISTENTE, FLEXÍVEL, BISNAGA INTEIRIÇA, SEMI TRANSPARENTE, COM PAREDES UNIFORMES EM SUA ESPESSURA E DIÂMETRO REGULAR EM TODA EXTENSÃO: BICO CONFECCIONADO EM PLÁSTICO FLEXÍVEL, PROVIDO DE ENCAIXE ADEQUADO PARA FECHAMENTO PERFEITO; ROSQUEADOR CONFECCIONADO EM PLÁSTICO RÍGIDO PROVIDO DE ROSCA, PROPORCIONANDO PERFEITO ENCAIXE DE BISNAGA.</t>
  </si>
  <si>
    <t>R$ 2,78</t>
  </si>
  <si>
    <t>3010000000128</t>
  </si>
  <si>
    <t>AMÁLGAMA COM 2 PORÇÕES C/ ALTO TEOR DE COBRE. EMBALAGEM COM 50 CÁPSULAS.</t>
  </si>
  <si>
    <t>5204000000258</t>
  </si>
  <si>
    <t>3.44.90.52.04</t>
  </si>
  <si>
    <t>BASE DE LEITURA EM ALUMINIO ANODIZADO; COMPOSTO POR 5 SEGMENTO ACOPLÁVEIS; 2 BLOCOS DE NYLON( UM FIXO E OUTRO DESLIZÁVEL) E 4 PONTEIRAS MÓVEIS, EM AÇO INOX; DIMENSÕES: MONTAGENS DE 500, 1000, 1500 E 2000 MM.</t>
  </si>
  <si>
    <t>SERGIO ASSIS DE ALMEIDA</t>
  </si>
  <si>
    <t>R$ 941,18</t>
  </si>
  <si>
    <t>AABA COMERCIO DE EQUIPAMENTOS MEDICOS EIRELI</t>
  </si>
  <si>
    <t>80.392.566/0001-45</t>
  </si>
  <si>
    <t>5208000000737</t>
  </si>
  <si>
    <t>3.44.90.52.08</t>
  </si>
  <si>
    <t>APARELHO PRESSÃO ARTERIAL</t>
  </si>
  <si>
    <t>APARELHO DE MEDIR PRESSÃO ARTERIAL (ESFIGMOMANOMETRO)  ANEROIDE ADULTO. COMPOSIÇÃO:  01- MANÔMETRO ANERÓIDE EM DURO METAL COM PINTURA TEXTURIZADA, APÓS TRATAMENTO ANTIFERRUGEM, COM VISOR GRADUADO DE 0 À 300 MM/HG, PRECISO E DE FÁCIL LEITURA 01- BRAÇADEIRA COM DIMENSÕES ADULTO, EM TECIDO RESISTENTE NYLON FECHO METAL, NO TAMANHO 14, 50 X 53,0 CM C/ MANGUITO (BOLSA DE AR MEDINDO 23,5 X 13,00CM)01- PERA INSUFLADORA DE AR EM LÁTEX C/ VÁLVULA DE CONTROLE DE AR EM METAL CROMADO PERMITINDO A RETENÇÃO E O ESVAZIAMENTO DE AR MANGUITOS (BOLSA DE AR), PERA E TUBOS CONECTORES EM BORRACHA (LÁTEX).</t>
  </si>
  <si>
    <t>R$ 41,99</t>
  </si>
  <si>
    <t>5208000000693</t>
  </si>
  <si>
    <t>APARELHO VERIFICADO E APROVADO PELO INMETRO, CONTENDO: - MANGUITO COM PÊRA EM PVC - BRAÇADEIRA EM NYLON COM FECHO EM METAL. - BRAÇADEIRA AZUL MARINHO - ACOMPANHA ESTETOSCÓPIO SIMPLES
- ESTOJO PARA VIAGEM</t>
  </si>
  <si>
    <t>R$ 60,00</t>
  </si>
  <si>
    <t>5212000000134</t>
  </si>
  <si>
    <t>3.44.90.52.12</t>
  </si>
  <si>
    <t>AQUECEDOR ELÉTRICO DE ÁGUA PARA PIA - 3 TEMPERATURAS - TENSÃO 127 V - 5000W OU 5500W / FIOS 6 MM2 OU 10MM2 /DISJUNTOR 40 A OU 50 A</t>
  </si>
  <si>
    <t>ALEXANDRE FRANCO RAMAZZOTTE</t>
  </si>
  <si>
    <t xml:space="preserve">Cancelado </t>
  </si>
  <si>
    <t>5208000000719</t>
  </si>
  <si>
    <t>MODELO PARA ESTUDO</t>
  </si>
  <si>
    <t>MODELO CONFECCIONADO EM RESINA PLÁSTICA EMBORRACHADA COMPOSTA POR ARTICULAÇÃO (HASTE CROMADA), DENTES (MOLARES, PRÉ-MOLARES, INCISIVOS, CANINOS), LÍNGUA E ESCOVA.COM TODOS OS DENTES REMOVÍVEIS.  DIMENSÕES: LARG 15,5CMX22,5CM</t>
  </si>
  <si>
    <t>R$ 87,00</t>
  </si>
  <si>
    <t>TATA COMERCIO DE EQUIPAMENTOS PARA SAUDE, ODONTO-MEDICO</t>
  </si>
  <si>
    <t xml:space="preserve"> 11.088.993/0001-11</t>
  </si>
  <si>
    <t>5208000000713</t>
  </si>
  <si>
    <t>MODELO CONFECCIONADO EM RESINA PLÁSTICA RÍGIDA COMPOSTA POR LIGAMENTOS ARTICULARES, METACARPOS, FALANGES, E PELOS OSSOS: HAMATO, PISIFORME, PIRAMIDAL, SEMILUNAR, ESCAFÓIDE, TRAPÉZIO E TRAPEZÓIDE.</t>
  </si>
  <si>
    <t>R$ 173,00</t>
  </si>
  <si>
    <t>MARIA FERNANDA DA CRUZ – ME</t>
  </si>
  <si>
    <t>14.962.672/0001-92</t>
  </si>
  <si>
    <t>5208000000708</t>
  </si>
  <si>
    <t>MODELO CONFECCIONADO EM RESINA PLÁSTICA RÍGIDA. COMPOSTO POR LIGAMENTOS ARTICULARES, PARTE DO ÚMERO, CÚBITO E RÁDIO.</t>
  </si>
  <si>
    <t>R$ 108,00</t>
  </si>
  <si>
    <t>ASTRAL CIENTIFICA COMERCIO DE PRODUTOS E EQUIPAMENTOS L</t>
  </si>
  <si>
    <t>03.574.184/0001-91</t>
  </si>
  <si>
    <t>5208000000730</t>
  </si>
  <si>
    <t>MODELO CONFECCIONADO EM RESINA PLÁSTICA RÍGIDA.ESTÁ ARTICULAÇÃO É CONSTITUÍDA POR PARTE DO FÊMUR, LIGAMENTOS, PATELA, ARTICULAÇÃO, TÍBIA E FÍBULA</t>
  </si>
  <si>
    <t>R$ 49,40</t>
  </si>
  <si>
    <t xml:space="preserve">ASTRAL CIENTIFICA COMERCIO DE PRODUTOS E EQUIPAMENTOS L </t>
  </si>
  <si>
    <t>5208000000731</t>
  </si>
  <si>
    <t>MODELO CONFECCIONADO EM RESINA PLÁSTICA RÍGIDA. COMPOSTO POR CLAVÍCULA, ACRÔMIO, ESCÁPULA, ÚMERO COM ARTICULAÇÃO E LIGAMENTOS ARTICULARES.</t>
  </si>
  <si>
    <t>R$ 58,00</t>
  </si>
  <si>
    <t>5208000000672</t>
  </si>
  <si>
    <t>ARTICULADORES TOTAL BIOART MOD A7 PLUS COM ARCO FACIAL -ESTRUTURA ROBUSTA FEITA EM ALUMÍ­NIO, GARANTINDO MAIOR ESTABILIDADE. DESENHO QUE PROPORCIONA EXCELENTE VISIBILIDADE.GUIA CONDÍ­LICA CURVA;REGULAGEM DO ÂNGULO DA GUÍ­A CONDÍ­LICA;REGULAGEM DO ÂNGULO DE BENNET;TRAVA CENTRAL;SISTEMA ESTABILIZADOR DOS MOVIMENTOS DA GUIA CONDILAR COM JUNÇÃO DE SILICONE;PINO PARA APOIO DO RAMO SUPERIOR NA POSIÇÃO ABERTA.</t>
  </si>
  <si>
    <t>3036000000781</t>
  </si>
  <si>
    <t>ATADURA DE CREPE COM 1,5 METROS EM REPOUSO E 13 FIOS, EMBALAGEM COM 12 ROLOS</t>
  </si>
  <si>
    <t>R$ 3,48</t>
  </si>
  <si>
    <t xml:space="preserve">AABA COMERCIO DE EQUIPAMENTOS MEDICOS EIRELI </t>
  </si>
  <si>
    <t>5204000000260</t>
  </si>
  <si>
    <t>BALANÇA</t>
  </si>
  <si>
    <t>BOTÕES DE FUNÇÃO: UP, SET E DOWN; CAPACIDADE: 150 KG; GRADUAÇÃO: 100 GR; INTERVALO DE MEDIDA DE MEDIDA DE GORDURA CORPORAL: 03 A 50%; GRADUAÇÃO DE GORDURA CORPORAL: 0,1%; INTERVALO DE MEDIÇÃO DE ÁGUA: 12 A 75%; GRADUAÇÃO DE ÁGUA: 0,1%;  INTERVALO DE MEDIÇÃO DO MÚSCULO: 25 A 75%; GRADUAÇÃO DE MÚSCULO: 0,1%; INTERVALO DE MEDIÇÃO ÓSSEA: 0,5 A 10 KG; MEMÓRIA PARA 8 USUÁRIOS; FAIXA ETÁRIA: 6 A 100 ANOS; FAIXA DE ALTURA:  80 A 220 CM; MODOS DE MEDIÇÃO: HOMEM, MULHER, HOMEM ATLETA, MULHER ATLETA; PLATAFORMA EM VIDRO; PLACAS CONDUTORAS DE METAL COM TELA LCD COM DUAS LINHAS DE LEITURA E ILUMINAÇÃO DE FUNDO POR LED; UNIDADES DE MEDIDA: KG E LB PARA PESO E CM E POL PARA ALTURA; DESLIGAMENTO AUTOMÁTICO; COR PREDOMINANTE: PRETO; INDICADOR DE BATERIA FRACA "LO"; INDICADOR DE ERRO DE GORDURA; INDICADOR DE EXCESSO DE PESO; ZERO AUTOMÁTICO; DIMENSÕES: 310 X 310 X 18,80MM; PESO: 1908 GR APROX.; ALIMENTAÇÃO: 2 BATERIA DE LITIO CR 2032.</t>
  </si>
  <si>
    <t>R$ 280,86</t>
  </si>
  <si>
    <t>5210000000113</t>
  </si>
  <si>
    <t>3.44.90.52.10</t>
  </si>
  <si>
    <t>BANCO</t>
  </si>
  <si>
    <t>BANCO DE WELLS PORTÁTIL PARA AVALIAÇÃO FÍSICA E FISIOTERAPIA  - FÁBRICADO EM MDF REVESTIDO  MEDIDAS APROXIMADA  - ALTURA - 31CM  - COMPRIMENTO - 64.5CM  - LARGURA - 40CM  - ESPESSURA - 2CM - PESO - 03 KG.</t>
  </si>
  <si>
    <t>5251000000015</t>
  </si>
  <si>
    <t>3.44.90.52.51</t>
  </si>
  <si>
    <t>BIOMBO</t>
  </si>
  <si>
    <t>BIOMBO RETO, SEM VISOR, ARMAÇÃO EM AÇO , TAMANHO: 180 X 80CM_x005F_x000D_
PB EQUIVALÊNCIA: 1MM</t>
  </si>
  <si>
    <t>R$ 1.715,00</t>
  </si>
  <si>
    <t xml:space="preserve">AGNUS COMERCIO DE MAQUINAS E EQUIPAMENTOS LTDA - ME </t>
  </si>
  <si>
    <t>14.676.091/0001-94</t>
  </si>
  <si>
    <t>3036000000782</t>
  </si>
  <si>
    <t>BOLSA DRENAVEL PARA COLOSTOMIA SIST 2PC FRANGE 70MM TRANSPARENTE, CAIXA COM 10 UNIDADES</t>
  </si>
  <si>
    <t>5208000000736</t>
  </si>
  <si>
    <t>BOMBA DE INFUSÃO DE EQUIPO DEDICADO, VOLUMÉTRICA PERISTÁLTICA DE ROLETES, DE FABRICAÇÃO NACIONAL, PARA INFUSÃO DE SOLUÇÕES POR VIA ENTERAL OU PARENTERAL COM CONTROLE ELETRÔNICO PROGRAMÁVEL.  VAZÃO ATÉ 999,9 ML/H COM INCREMENTO DE 0,1 ML, CONTROLE DE VOLUME A INFUNDIR ATÉ 9999,9 ML. ENTRADA DE DADOS: VOLUME E TEMPO LIMITE (COM CÁLCULO AUTOMÁTICO DA VAZÃO) OU VAZÃO E VOLUME LIMITE (COM CÁLCULO AUTOMÁTICO DO TEMPO). TAXA DE KVO DE 1,0 ML/H OU MENOR (CONFORME VAZÃO PROGRAMADA). POSSUI FUNÇÃO DE TITULAÇÃO, ZERAR VOLUME, BOLUS,  JUSTE DO VOLUME DO ALARME E MEMÓRIA DA ÚLTIMA INFUSÃO. POSSUI DETECTOR DE AR-NA-LINHA COM POSSIBILIDADE DE DESLIGAMENTO SOMENTE PARA ADMINISTRAÇÃO DE TERAPIA ENTERAL. SISTEMA DE ALARMES COM SINAIS VISUAIS E SONOROS DIFERENCIADOS (OCLUSÃO, AR-NA-LINHA, AUSÊNCIA DE GOTEJAMENTO, INFUSÃO COMPLETA, FIM DE INFUSÃO PARCIAL, BATERIA BAIXA, BATERIA CRÍTICA, ESPERA, FLUXO LIVRE). O EQUIPAMENTO POSSUI UM SISTEMA MECÂNICO DE ALÍVIO DE PRESSÃO DE OCLUSÃO IMPEDINDO UMA SOBRE INFUSÃO ACIDENTAL. DESVIO DA VAZÃO COM EQUIPO PADRÃO ± 5% DA VAZÃO PROGRAMADA (TÍPICO). A BOMBA É FORNECIDA COM BATERIA RECARREGÁVEL DE NÍQUEL-METAL HIDRETO DE LONGA VIDA COM AUTONOMIA DE 3H E 30 MIN A 4 H. TENSÃO DE ALIMENTAÇÃO DE 110 A 230 V~ E FREQÜÊNCIA DE ALIMENTAÇÃO DE 50/60 HZ. USO HOSPITALAR, AMBULATORIAL E LABORATORIAL. OS EQUIPOS DEVEM SER DO MESMO FABRICANTE DA BOMBA.</t>
  </si>
  <si>
    <t>SERGIO HENRIQUE VAZ BORGES - EQUIPAMENTOS HOSPITALARES</t>
  </si>
  <si>
    <t>19.626.130/0001-62</t>
  </si>
  <si>
    <t>3022000000217</t>
  </si>
  <si>
    <t>BORRIFADOR</t>
  </si>
  <si>
    <t>BORRIFADOR EM MATERIAL PLÁSTICO TRANSPARENTE ATÓXICO DE 500 ML, TIPO SPRAY, CONTENDO BICO BORRIFADOR, APLICAÇÃO MATERIAL DE LIMPEZA (PARA ÁLCOOL 70) COM BOA PRESSÃO E DURABILIDADE, DEVE SER GRADUADO E DE FÁCIL LEGIBILIDADE.</t>
  </si>
  <si>
    <t>3010000000292</t>
  </si>
  <si>
    <t>BROCA</t>
  </si>
  <si>
    <t>BROCA TRONCO-CÔNICO DE AÇO CARBIDE COM EXTREMIDADE INATIVA, SENDO INDICADA PARA O PREPARO DA CÂMARA PULPAR DURANTE A CIRURGIA DE ACESSO. TAMANHO 21 MM</t>
  </si>
  <si>
    <t>3010000000302</t>
  </si>
  <si>
    <t>BROCAS DE TUNGSTÊNIO MAXI-CUT PARA ACABAMENTO DE RESINA NV 79 CORTE CRUZADO FINO</t>
  </si>
  <si>
    <t>3036000000775</t>
  </si>
  <si>
    <t>CABO DE BISTURI Nº 4 CONFECCIONADO EM AÇO INOXIDÁVEL AISI-420, EMBALAGEM PLÁSTICA INDIVIDUAL, CONSTANDO OS DADOS DE IDENTIFICAÇÃO, PROCEDÊNCIA E RASTREABILIDADE. TAMANHO 20CM</t>
  </si>
  <si>
    <t>5208000000682</t>
  </si>
  <si>
    <t>ONSTRUIDA EM LIGA DE ALUMÍNIO TEMPERADO; PINTURA EPÓXI; ESTOFAMENTO 100 NYLON ACOLCHOADO E REFORÇADO; ALMOFADA DE 5 CM DE ESPESSURA EM ESPULMA DE ALRA DENSIDADE INCORPORADA AO ASSENTO; DOBRÁVEL EM "X"; SISTEMA DE "X" DUPLO PARA CADEIRA TAMANHO ADULTO E "X" SIMPLES PARA TAMANHO INFANTIL; RODAS TRASEIRAS EM NYLON, COM PNEU ANTI-FURO DE 24"; ARO DE INPULSÃO DE ALUMÍNIO; RODAS DIANTEIRASMACIÇAS DE 6"; SISTEMA DE DESMONTAGEM RÁPIDA "QUICK RELEASE" NAS QUADRO RODAS; ROLAMENTO BLINDADOS NAS QUADRO RODAS, INCLUSOVE NO EIXO VERTICAL DO GARFO;  EIXOS REFORÇADOS DE AÇO; FREIOS BILATERAIS; APOIO DE BRAÇOS ESCAMOTEÁVEL; PROTETOR LATERAL DE ROUPA; REGULAGEM DE TILT; SUPORTE DE PEDAL REMOVÍVEL TIPO "SWINGAWAY"; PLACA DE FIXACÇÃO DE RODAS TRASEIRAS COM SEIS FUROS QUE PERMITE A REGULAGEM DE ALTURA, MUDANÇA DE ÂNGULO DE ASSENTO E ANTERIORIZAÇÃO OU POSTERIORIZAÇÃO  DAS MESMAS; POSSIBILIDADE DE ALTERAÇÃO DO ÂNGULO DA PLACA DE FIXAÇÃO DO EIXO DIANTEIRO PARA MENTÊ-LO SEMPRE NA PERPENTICULAR EM RALAÇÃO AO PISO ( FUNÇÃO NECESSÁRIA SEMPRE QUE HOUVER ALTERAÇÃO NO CENTRO DA GRAVIDADE DA CADEIRA); LARGURA DO ASSENTO: 48 CM; LARGURA TOTAL ABERTURA: 69 CM; PESO: TOLERÂNCIA DE PESO: 120 KG; PESO DA CADEIRA: 17 KG</t>
  </si>
  <si>
    <t>AGNUS COMERCIO DE MAQUINAS E EQUIPAMENTOS LTDA – ME</t>
  </si>
  <si>
    <t>5208000000692</t>
  </si>
  <si>
    <t>CÂMARA ESCURA ODONTOLÓGICA COM ILUMINAÇÃO E AS ESPECIFICAÇÕES: CORRENTE: 40 MA; LUZ LED: 6000 CANDELA; BATERIA: 9 V.PESO LÍQUIDO: 800 G. PESO BRUTO: 1,130 G._x005F_x000D_
DIMENSÕES: 230MM (ALTURA), 340MM (COMPRIMENTO) E 230MM (LARGURA).</t>
  </si>
  <si>
    <t>5208000000681</t>
  </si>
  <si>
    <t>CARRINHO TRANSPORTE</t>
  </si>
  <si>
    <t>CARRINHO AUXILIAR - ESTRUTURA EM ALUMÍNIO, 3 BANDEJAS DE PLÁSTICO, COM RODAS, COR BRANCA</t>
  </si>
  <si>
    <t>M2M SHOP ELETROMOVEIS LTDA – ME</t>
  </si>
  <si>
    <t>73.216.111/0001-03</t>
  </si>
  <si>
    <t>3010000000135</t>
  </si>
  <si>
    <t>CERA ODONTOLÓGICA</t>
  </si>
  <si>
    <t>CERA NA COR ROSA Nº 7 - EMBALAGEM DE 225G</t>
  </si>
  <si>
    <t>5208000000720</t>
  </si>
  <si>
    <t>CÉREBRO CONFECCIONADO EM RESINA PLÁSTICA RÍGIDA COM CORTE HORIZONTAL E LONGITUDINAL, COMPOSTO POR CÉREBRO, CEREBELO, BULBO, HEMISFÉRIO CEREBRAL, . LOBO PARIETAL, LOBO OCCIPITAL, LOBO FRONTAL, LOBO TEMPORAL, GLÂNDULA HIPOFISÁRIA, CORPO CALOSO, HIPOTÁLAMO, TÁLAMO, TRONCO CEREBRAL.</t>
  </si>
  <si>
    <t>3010000000146</t>
  </si>
  <si>
    <t>CIMENTO DE FOSFATO DE ZINCO Nº 1 , FRASCOS COM 28G, USO ODONTOLÓGICO.</t>
  </si>
  <si>
    <t>3020000000079</t>
  </si>
  <si>
    <t>3.33.90.30.20</t>
  </si>
  <si>
    <t>COLCHONETE GINÁSTICA</t>
  </si>
  <si>
    <t>COLCHONETE EM EVA AZUL 185X100X1CM</t>
  </si>
  <si>
    <t>FRATELLI COMERCIO DE MAQUINAS E EQUIPAMENTOS LTDA – EPP</t>
  </si>
  <si>
    <t>09.058.708/0001-78</t>
  </si>
  <si>
    <t>3020000000080</t>
  </si>
  <si>
    <t>COLCHONETE REVESTIDO EM COURVIN AZUL ESCURO 95 X 50X 3 CM</t>
  </si>
  <si>
    <t>3019000000131</t>
  </si>
  <si>
    <t>3.44.90.30.19</t>
  </si>
  <si>
    <t>COLETOR PERFURO CORTANTE PARA LIXO HOSPITALAR, AMARELO,  7 LITROS</t>
  </si>
  <si>
    <t>3036000000792</t>
  </si>
  <si>
    <t>COLETOR DE URINA SISTEMA FECHADO  BOLSA COLETORA COM CAPACIDADE DE 2000 ML, C/ VALVULA ANTI REFLUXO, PINCA CORTA FLUXO, MEMBRANA AUTO CICATRIZANTE P/ COLETA DE AMOSTRA DE URINA, VALVULA DE DRENAGEM AMPLA E ERGONOMICA, ADAPTADOR PARA SONDA ESCALONADO, EMBALAGEM COM DADOS DE IDENTIFICACAO, PROCEDENCIA, VALIDADE E REGISTRO NO M.S.</t>
  </si>
  <si>
    <t>11.101.480/0001-01,</t>
  </si>
  <si>
    <t>3036000000834</t>
  </si>
  <si>
    <t>COMPRESSA DE GAZE 10CM X 10CM, 13 FIOS, 8 CAMADAS, 5 DOBRAS, NÃO ESTÉRIL, ABERTA 20X40 CM, 100% ALGODÃO EM TECIDO TIPO TELA. PACOTE COM 500 UNIDADES.</t>
  </si>
  <si>
    <t>5208000000717</t>
  </si>
  <si>
    <t>MODELO CONFECCIONADO EM RESINA PLÁSTICA EMBORRACHADA. COMPOSTO POR ARTÉRIA AORTA, ARTÉRIA PULMONAR,  VEIA CAVA,  TRONCO PULMONAR,  AURÍCULA ESQUERDA,  VEIA PULMONAR INFERIOR,  PAREDE CARDÍACA, MÚSCULO CARDÍACO, VÁLVULA TRICÚSPIDE, VÁLVULA BICÚSPIDE, SEPTO ACOMPANHA: BASE COM SUPORTE</t>
  </si>
  <si>
    <t>5208000000716</t>
  </si>
  <si>
    <t>CRÂNIO COM COLUNA CERVICAL CONFECCIONADO EM RESINA PLÁSTICA RÍGIDA PODE SER DIVIDIDO EM 10 PARTES.COM SETE VÉRTEBRAS CERVICAIS, DISCO INVERTEBRADO, NERVOS CERVICAIS,  ARTÉRIAS CERVICAIS MANDÍBULA ARTICULADA COM TRÊS ELEMENTOS REMOVÍVEIS , MEDULA ESPINHAL, CAVIDADE ORBITAL,CAVIDADE NASAL, CONDUTO AUDITIVO ARTICULAÇÃO VERTEBRAL, CÉREBRO, CEREBELO, BULBO HIPOTÁLAMO, HIPÓFISE</t>
  </si>
  <si>
    <t>HOSPMED COMERCIO EIRELI – EPP</t>
  </si>
  <si>
    <t>18.224.182/0001-40</t>
  </si>
  <si>
    <t>3022000000270</t>
  </si>
  <si>
    <t>CREME PARA MASSAGEM,  RELAXANTE CORPORAL, FACILITA O DESLIZAMENTO DAS MANOBRAS DE MASSAGEM , FORMULADO COM ÓLEOS VEGETAIS E EXTRATOS NATURAIS, COM TEXTURA AMANTEIGADA- 1 KG</t>
  </si>
  <si>
    <t>CASA DENTAL ESTRELA DALVA DE VOLTA REDONDA LTDA - EPP</t>
  </si>
  <si>
    <t>3022000000271</t>
  </si>
  <si>
    <t>CREME PARA MASSAGEM CORPORAL MODELADORA E/OU ESTIMULANTE- 1 KG</t>
  </si>
  <si>
    <t>3035000001017</t>
  </si>
  <si>
    <t>3.33.90.30.35</t>
  </si>
  <si>
    <t>CUBA</t>
  </si>
  <si>
    <t>CUBA COMPOSTA DE PVC FLEXÍVEL PARA MANIPULAÇÃO DE GESSO E ALGINATO. TAMANHO MÉDIO</t>
  </si>
  <si>
    <t>3036000000824</t>
  </si>
  <si>
    <t>CUBA RETANGULAR COM TAMPA CONFECCIONADO EM AÇO INOX, MEDINDO 30 X 20 X 4 CM</t>
  </si>
  <si>
    <t>3035000001016</t>
  </si>
  <si>
    <t>CUBA PLÁSTICA COM 3 PARTES, COM ESCORREDOR E TAMPA PARA A IMERSÃO DOS INSTRUMENTAIS COM DETERGENTE ENZIMÁTICO.</t>
  </si>
  <si>
    <t>3036000000754</t>
  </si>
  <si>
    <t>CUBETAS MÉDIAS DE SILICONE AZUL  (350ML)</t>
  </si>
  <si>
    <t>3036000000755</t>
  </si>
  <si>
    <t>CUBETAS PEQUENAS DE SILICONE AZUL  (60ML)</t>
  </si>
  <si>
    <t>3035000001030</t>
  </si>
  <si>
    <t>CUBETAS GRANDES DE SILICONE AZUL (500ML)</t>
  </si>
  <si>
    <t>3036000000795</t>
  </si>
  <si>
    <t>CURATIVO COM CAMADA INTERNA AUTOADESIVA CONTENDO HIDROCOLÓIDE (CMC - CARBOXIMETILCELULOSE SÓDICA), POLI-ISOBUTILENO, CONSERVANTES E UMA CAMADA EXTERNA DE FILME DE POLIURETANO, MEDINDO 10X10 CM</t>
  </si>
  <si>
    <t>3036000000794</t>
  </si>
  <si>
    <t>FILME TRANSPARENTE ADESIVO, PARA FIXAÇÃO  DE CATETER, ALTA PERMEABILIDADE. PECA PERMEÁVEL A VAPORES ÚMIDOS (MTVR 3000G/ M2/24H) PARA PREVENIR O ACÚMULO DE UMIDADE EMBAIXO DO CURATIVO, REDUZINDO O  CRESCIMENTO BACTERIANO E O RISCO DE INFECÇÃO RELACIONADO AO CATETER. COM INDICAÇÃO PARA FIXAÇÃO DE CATETER CENTRAL, PERIFÉRICO E PERIDURAL, EMBALAGEM INDIVIDUAL, ESTÉRIL, TAMANHO 10X12CM.</t>
  </si>
  <si>
    <t>5208000000726</t>
  </si>
  <si>
    <t>MODELO CONFECCIONADO EM RESINA PLÁSTICA RÍGIDA / EMBORRACHADA. COMPOSTO POR CINCO VÉRTEBRAS, SENDO QUE UMA PODE SER REMOVIDA E QUATRO DISCOS INVERTEBRADOS TAMBÉM REMOVÍVEIS. APRESENTA-SE MONTADO EM SUPORTE FIXO DE FERRO CROMADO QUE DEMONSTRA A MOVIMENTAÇÃO DAS VÉRTEBRAS</t>
  </si>
  <si>
    <t>WEBLABOR SAO PAULO MATERIAIS DIDATICOS LTDA – EPP</t>
  </si>
  <si>
    <t xml:space="preserve">13.533.610/0001-00 </t>
  </si>
  <si>
    <t>3010000000153</t>
  </si>
  <si>
    <t>DENTES ARTIFICIAIS EM RESINA ACRÍLICA  2N INFERIOR COR 62</t>
  </si>
  <si>
    <t>3010000000155</t>
  </si>
  <si>
    <t>DENTES ARTIFICIAIS EM RESINA ACRÍLICA  2N SUPERIOR COR 66</t>
  </si>
  <si>
    <t>3010000000157</t>
  </si>
  <si>
    <t>DENTES ARTIFICIAIS EM RESINA ACRÍLICA  32L INFERIOR COR 62</t>
  </si>
  <si>
    <t>3010000000159</t>
  </si>
  <si>
    <t>DENTES ARTIFICIAIS EM RESINA ACRÍLICA  32L INFERIOR COR 66</t>
  </si>
  <si>
    <t>3010000000156</t>
  </si>
  <si>
    <t>DENTES ARTIFICIAIS EM RESINA ACRÍLICA  32L SUPERIOR COR 62</t>
  </si>
  <si>
    <t>3010000000158</t>
  </si>
  <si>
    <t>DENTES ARTIFICIAIS EM RESINA ACRÍLICA  32L SUPERIOR COR 66</t>
  </si>
  <si>
    <t>3010000000160</t>
  </si>
  <si>
    <t>DENTES ARTIFICIAIS EM RESINA ACRÍLICA  3P INFERIOR COR 62</t>
  </si>
  <si>
    <t>3010000000161</t>
  </si>
  <si>
    <t>DENTES ARTIFICIAIS EM RESINA ACRÍLICA  3P INFERIOR COR 66</t>
  </si>
  <si>
    <t>3010000000163</t>
  </si>
  <si>
    <t>DENTES ARTIFICIAIS EM RESINA ACRÍLICA  3P SUPERIOR COR 66</t>
  </si>
  <si>
    <t>3010000000164</t>
  </si>
  <si>
    <t>DENTES ARTIFICIAIS EM RESINA ACRÍLICA  A25 SUPERIOR COR 62</t>
  </si>
  <si>
    <t>3010000000165</t>
  </si>
  <si>
    <t>DENTES ARTIFICIAIS EM RESINA ACRÍLICA  A25 SUPERIOR COR 66</t>
  </si>
  <si>
    <t>5208000000741</t>
  </si>
  <si>
    <t>DESTRUIDOR DE AGULHAS COM DIÂMETRO DE 0.1 A 1.0MM. CARENAGEM CONFECCIONADA EM POLIESTIRENO DE ALTO IMPACTO. BIVOLT. DESINTEGRA AGULHAS A 1680° C.</t>
  </si>
  <si>
    <t>5204000000253</t>
  </si>
  <si>
    <t>DINAMÔMETRO</t>
  </si>
  <si>
    <t>MATERIAL: METAL; COR: CINZA METÁLICO; AVALIAÇÃO É FEITA ATRAVÉS DE 2 ESCALA - QUILOGRAMA FORÇA (MAX. 90KG) OU POND FORCE (MAX. 200)  ESTRUTURA METÁLICA DE FÁCIL MANUSEIO E FORMATO ANATÔMICO. PEGADOR COM AJUSTE EM 5 POSIÇÕES PARA ACOMODAR QUALQUER TAMANHO DE MÃOS DURANTE A AVALIAÇÃO</t>
  </si>
  <si>
    <t>5208000000718</t>
  </si>
  <si>
    <t>MODELO MOLECULAR DE DNA, COMPOSTO POR TRÊS ESPIRAIS DE HÉLICE DUPLA, CONSTITUÍDO DE ÁCIDOS NUCLÉICOS PARA DEMONSTRAR O PAREAMENTO DE BASES.</t>
  </si>
  <si>
    <t>5208000000632</t>
  </si>
  <si>
    <t>MANÔMETRO PARA AFERIÇÃO E CONTROLE DE PRESSÃO. SISTEMA RÁPIDO DE ABERTURA E FECHAMENTO DA TAMPA. VÁLVULA INJETORA DE AR, NÃO VAI AO FOGO, POSSUI VÁLVULA DE SEGURANÇA. PINTURA ELETROSTÁTICA. CAPACIDADE DE ACRILIZAÇÃO DE ATÉ 3 APARELHOS SIMULTANEAMENTE . PODE SER USADA COM OU SEM ÁGUA. PINTURA ELETROTÁTICA. SISTEMA RÁPIDO DE ABERTURA E FECHAMENTO DA TAMPA. A LINHA VH TEM 18 MESES DE GARANTIA CONTRA DEFEITOS DE FABRICAÇÃO.</t>
  </si>
  <si>
    <t>3036000000820</t>
  </si>
  <si>
    <t>EQUIPO DE BOMBA DE INFUSÃO DE SOLUÇÕES PARENTERAIS, TUBO EM PVC  FOTOSSENSÍVEL NA COR LARANJA, TRANSLÚCIDO COM APROXIMADAMENTE 2,0M  DE COMPRIMENTO, CÂMARA GOTEJADORA FLEXÍVEL COM FILTRO DE PARTÍCULAS DE 15  MICRAS, E FILTRO DE AR DE 0,2 MICRA COM TAMPA REVERSÍVEL, PINÇA ROLETE,  INJETOR LATERAL COM MEMBRANA AUTO-CICATRIZANTE, EXTREMIDADES COM  CONEXÃO LUER-LOCK COM TAMPA PROTETORA, ESTERILIZADO EM ETO. O EQUIPO PRECISA SER DO MESMO FABRICANTE DA BOMBA DE INFUSÃO</t>
  </si>
  <si>
    <t>3036000000700</t>
  </si>
  <si>
    <t>EQUIPO PARA ADMINISTRAÇÃO DE NUTRIÇÃO ENTERAL, MATERIAL PVC CRISTALTIPO PINÇA, REGULADOR DE FLUXO, TIPO GOTEJADOR GOTA PADRÃO.</t>
  </si>
  <si>
    <t>3036000000822</t>
  </si>
  <si>
    <t>EQUIPO PARA MONITORAMENTO DA PRESSÃO VENOSA CENTRAL; PONTA PERFURANTE ADAPTÁVEL COM FACILIDADE E SEGURANÇA EM QUALQUER TIPO DE FRASCO/AMPOLA/BOLSA, CONTENDO PROTETOR; CÂMARA DE GOTEJAMENTO FLEXÍVEL E TRANSPARENTE PERMITINDO O MONITORAMENTO DO FLUXO DA SOLUÇÃO A SER ADMINISTRADA; TUBO FLEXÍVEL E TRANSPARENTE EM P.V.C. DE NO MÍNIMO 2,25M DE COMPRIMENTO; REGULADOR DE FLUXO (CLAMP E ROLETE) PARA CONTROLE DE FLUXO COM SEGURANÇA; 2 CLAMP CORTA FLUXO; CONECTOR 2 VIAS , 2 CONECTORES LUER SLIP UNIVERSAIS CONTENDO PROTETOR; ESCALA GRADUADA DE 0 A 40CM PARA MONITORAMENTO DA PRESSÃO VENOSA CENTRAL. EMBALADO INDIVIDUALMENTE EM PAPEL GRAU CIRÚRGICO E FILME TERMOPLÁSTICO, CONTENDO OS DADOS IMPRESSOS DE IDENTIFICAÇÃO, CÓDIGO, LOTE, DATA DE FABRICAÇÃO E VALIDADE E REGISTRO NO MINISTÉRIO DA SAÚDE, CONFORME NBR 14041/1998.</t>
  </si>
  <si>
    <t>3036000000829</t>
  </si>
  <si>
    <t>ESTÉRIL- ESTERILIZADO A ÓXIDO DE ETILENO FABRICADO EM PVC FLEXÍVEL, INCOLOR TUBO DE 1,20 CM COM PONTA PERFURANTE E TAMPA PROTETORA CONECTOR TIPO LUER SLIP UNIVERSAL PINÇA ROLETE E CORTA-FLUXO CÂMARA GOTEJADORA FLEXÍVEL ATÓXICO DESCARTÁVEL E DE USO ÚNICO</t>
  </si>
  <si>
    <t>3036000000830</t>
  </si>
  <si>
    <t>EQUIPO MICROGOTAS CONTENDO TUBO ELASTÔMERO PARA ADMINISTRAÇÃO DE MEDICAMENTOS/SOLUÇÕES; PONTA PERFURANTE ADAPTÁVEL COM FACILIDADE E SEGURANÇA EM QUALQUER TIPO DE FRASCO/AMPOLA/BOLSA CONTENDO PROTETOR; CÂMARA DE GOTEJAMENTO RÍGIDA E TRANSPARENTE PERMITINDO O MONITORAMENTO DO FLUXO DA SOLUÇÃO A SER ADMINISTRADA; TUBO FLEXÍVEL E TRANSPARENTE EM P.V.C. DE NO MÍNIMO 1,20M DE COMPRIMENTO; REGULADOR DE FLUXO (CLAMP E ROLETE) PARA CONTROLE DE FLUXO COM SEGURANÇA; CONECTOR LUER MACHO UNIVERSAL COM PROTETOR. EMBALADO INDIVIDUALMENTE EM PAPEL GRAU CIRÚRGICO E FILME TERMOPLÁSTICO, CONTENDO OS DADOS IMPRESSOS DE IDENTIFICAÇÃO, CÓDIGO, LOTE, DATA DE FABRICAÇÃO E VALIDADE E REGISTRO NO MINISTÉRIO DA SAÚDE, CONFORME NBR 14041/1998.</t>
  </si>
  <si>
    <t>5242000000522</t>
  </si>
  <si>
    <t>3.44.90.52.42</t>
  </si>
  <si>
    <t>ESCADA</t>
  </si>
  <si>
    <t>ESCADA EM AÇO COM 02 DEGRAUS - 52X41X41 CM. DEVE SUPORTAR ATÉ  135 KG.</t>
  </si>
  <si>
    <t>3010000000263</t>
  </si>
  <si>
    <t>ESCAVADOR DUPLO DE DENTINA (COLHER DE DENTINA), CONFECCIONADO EM AÇO INOXIDÁVEL.</t>
  </si>
  <si>
    <t>3010000000266</t>
  </si>
  <si>
    <t>ESCOVA</t>
  </si>
  <si>
    <t>ESCOVA DE ROBSON PLANA PARA CONTRA-ÂNGULO. COR BRANCA</t>
  </si>
  <si>
    <t>3010000000203</t>
  </si>
  <si>
    <t>ESCULPIDOR DISCÓIDE CLEÓIDE BABY DUFLEX CABO EM ALUMÍNIO. INSTRUMENTO DUPLO TENDO O DISCOIDE PARA REMOÇÃO DE EXCESSO DE MATERIAL E O CLEOIDE COMO LÂMINA EM FORMA DE PÁ COM CARACTERÍSTICA ESPECÍFICA PARA ESCULPIR A ANATOMIA OCLUSAL.</t>
  </si>
  <si>
    <t>LUIZ FERNANDO FRANCA</t>
  </si>
  <si>
    <t>3010000000301</t>
  </si>
  <si>
    <t>ESCULPIDOR - ODONTOLÓGICO</t>
  </si>
  <si>
    <t>CONFECCIONADA EM AÇO CIRÚRGICO, POSSUI UMA PONTA EM FORMA DE FACA E A OUTRA EM FORMA DE COLHER. TAMANHO APROXIMADO: 19 CM</t>
  </si>
  <si>
    <t>3035000000790</t>
  </si>
  <si>
    <t>ESPÁTULA</t>
  </si>
  <si>
    <t>ESPATULA DE SILICONE TIPO FACA</t>
  </si>
  <si>
    <t>3035000000793</t>
  </si>
  <si>
    <t>ESPATULA INOX CABO DE MADEIRA, 100 MM</t>
  </si>
  <si>
    <t>3035000001019</t>
  </si>
  <si>
    <t>ESPÁTULA PARA MANIPULAÇÃO DE MATERIAIS, CONFECCIONADO EM AÇO INOXIDÁVEL.</t>
  </si>
  <si>
    <t>5208000000715</t>
  </si>
  <si>
    <t>MODELO CONFECCIONADO EM RESINA PLÁSTICA RÍGIDA E EMBORRACHADA. COMPOSTO POR VÉRTEBRAS SACRAIS, VÉRTEBRAS COCCÍGEAS, CÓCCIX, ARTICULAÇÃO SACROÍLICO, PÚBIS, SÍNFISE PÚBICA, ÍSQUIO, MÚSCULO UTERINO, ANUS, CAVIDADE VAGINAL, COLO DO ÚTERO, TUBA UTERINA, LIGAMENTO SUPERIOR DO CLITÓRIS, GLANDE DO CLITÓRIS, CORPO DO CLITÓRIS, ÓSTIO EXTERNO DA URETRA, LÁBIO MENOR, ÓSTIO DA VAGINA, MÚSCULO LEVANTADOR DO ÂNUS, ESFÍNCTER, ENTRE OUTRAS ESTRUTURAS.</t>
  </si>
  <si>
    <t>V.L.CARVALHO - EIRELI – ME</t>
  </si>
  <si>
    <t>04.745.673/0001-21</t>
  </si>
  <si>
    <t>5204000000256</t>
  </si>
  <si>
    <t>CONSTRUIDO EM MADEIRA DE BOA QUALIDADE COM ESCALA IMPRESSA, VARIANDO DE 20 CM A 220 CM; DIVIDIDO EM 5 PARTES</t>
  </si>
  <si>
    <t>5208000000724</t>
  </si>
  <si>
    <t>ESTRUTURA CELULAR AMPLIADA EM 20.000 VEZES, ONDE PODE SER OBSERVADO: RETÍCULO ENDOPLASMÁTICO, MEMBRANA PLASMÁTICA, MITOCÔNDRIAS, LISOSSOMO, NÚCLEO, COMPLEXO DE GOLGI, CENTRÍOLOS E VACÚOLO.</t>
  </si>
  <si>
    <t>3010000000168</t>
  </si>
  <si>
    <t>FIO DE AÇO INOXIDÁVEL COM SECÇÃO TRANSVERSAL REDONDA, CRNI COM MEDIDAS DE 0.024 0,60 MM, UNIDADE COM 500G</t>
  </si>
  <si>
    <t>3010000000169</t>
  </si>
  <si>
    <t>FIO DE AÇO INOXIDÁVEL COM SECÇÃO TRANSVERSAL REDONDA, CRNI COM MEDIDAS DE 0.028 0,70 MM, UNIDADE COM 500G</t>
  </si>
  <si>
    <t>3010000000170</t>
  </si>
  <si>
    <t>FIO DE AÇO INOXIDÁVEL COM SECÇÃO TRANSVERSAL REDONDA, CRNI COM MEDIDAS DE 0.032 0,80 MM, UNIDADE COM 500G</t>
  </si>
  <si>
    <t>3023000000261</t>
  </si>
  <si>
    <t>3.33.90.30.23</t>
  </si>
  <si>
    <t>FITA</t>
  </si>
  <si>
    <t>FITA MÉTRICA PARA COSTURA</t>
  </si>
  <si>
    <t>5212000000135</t>
  </si>
  <si>
    <t>FORNO MICROONDAS</t>
  </si>
  <si>
    <t>25 LITROS, DIMENSÕES(LXAXP): PRODUTO 47,9 X 27,8 X 38 CM, DIAMETRO PRATO: 27 CM, PESO 13,21 KG, VOLTAGEM: 110 V; 220 V</t>
  </si>
  <si>
    <t>5208000000728</t>
  </si>
  <si>
    <t>MODELO CONFECCIONADO EM RESINA PLÁSTICA EMBORRACHADA, COMPOSTO POR EPIGLOTE, OSSO HIÓIDE, CARTILAGEM TIREÓIDE, GLÂNDULA TIREÓIDE, ESÔFAGO, TRAQUÉIA, LARINGE, VASOS, LIGAMENTOS MUSCULARES</t>
  </si>
  <si>
    <t>3010000000172</t>
  </si>
  <si>
    <t>GESSO</t>
  </si>
  <si>
    <t>GESSO TIPO III PARA USO ODONTOLÓGICO. PACOTE 1 KG.</t>
  </si>
  <si>
    <t>3010000000173</t>
  </si>
  <si>
    <t>GESSO TIPO IV PARA CONFECÇÃO DE TROQUEL ODONTOLÓGICOS GESSO PEDRA ESPECIAL PARA TROQUÉIS E MODELOS DE PRESISÃO; PROPRIEDADES FÍSICAS COM 100G PÓ 22ML ÁGUA; TEMPO DE PRESA: 8 A 10MIN ( AGULHA VICAT ); EXPANSÃO DE PRESA:0,08%; RESISTÊNCIA À COMPRESSÃO: 1HORA - ACIMA DE 490 KGF/CM2 ( 7000PSI ) SECO - ACIMA DE 900 KGF/CM2 ( 13000PSI ) COMPOSIÇÃO GESSO E PIGMENTOS. PACOTE DE 1 KG.</t>
  </si>
  <si>
    <t>5208000000675</t>
  </si>
  <si>
    <t>HIDROMASSAGEADOR PARA OS PÉS COM 03 TIPOS DE OPERAÇÃO: MASSAGEM VIBRATÓRIA, COM BOLHAS OU VIBRATÓRIA E COM BOLHAS.</t>
  </si>
  <si>
    <t>3036000000688</t>
  </si>
  <si>
    <t>IODOPOVIDONA (PVPI)</t>
  </si>
  <si>
    <t>IODOPOVIDONA (PVPI), CONCENTRAÇÃO A 10 (TEOR DE IODO 1), FORMA FARMACÊUTICA SOLUÇÃO DEGERMANTE</t>
  </si>
  <si>
    <t>3036000000689</t>
  </si>
  <si>
    <t>IODOPOVIDONA (PVPI), CONCENTRAÇÃO A 10 (TEOR DE IODO 1), FORMA FARMACEUTICA SOLUÇÃO TÓPICA AQUOSA</t>
  </si>
  <si>
    <t>3010000000275</t>
  </si>
  <si>
    <t>KIT POSICIONADOR RADIOGRÁFICO ODONTOLÓGICO AUTOCLAVÁVEL INFANTIL PARA AS TÉCNICAS PERIAPICAIS E INTERPROXIMAIS.</t>
  </si>
  <si>
    <t>3035000001011</t>
  </si>
  <si>
    <t>LÂMPADA FLUORESCENTE</t>
  </si>
  <si>
    <t>LAMPADAS FLUORESCENTES PARA NEGATOSCÓPIO TIPO LUZ DO DIA 15WATTS</t>
  </si>
  <si>
    <t>3022000000206</t>
  </si>
  <si>
    <t>LENÇOL BORRACHA</t>
  </si>
  <si>
    <t>LENÇOL DE BORRACHA S/L 2,0MM - 30 CM DE LARGURA - 90 CM DE COMPRIMENTO E 2MM DE ESPESSURA</t>
  </si>
  <si>
    <t>3036000000752</t>
  </si>
  <si>
    <t>LENÇOL DESCARTÁVEL CONFECCIONADO EM TNT - COR BRANCO - PACOTE 10 UNIDADES</t>
  </si>
  <si>
    <t>3010000000101</t>
  </si>
  <si>
    <t>LÍQUIDO FIXADOR PARA FILME RADIOGRÁFICO</t>
  </si>
  <si>
    <t>3036000000731</t>
  </si>
  <si>
    <t>LUVA CIRÚRGICA</t>
  </si>
  <si>
    <t>LUVA CIRÚRGICA, MATERIAL LÁTEX NATURAL, TAMANHO 6,50, ESTERILIDADE ESTÉRIL, CARACTERÍSTICAS ADICIONAIS COMPRIMENTO MÍNIMO DE 28 CM, APRESENTAÇÃO LUBRIFICADA C/ PÓ BIO ABSORVÍVEL, ATÓXICA, TIPO USO DESCARTÁVEL, FORMATO ANATÔMICO, EMBALAGEM CONFORME NORMA ABNT C/ ABERTURA ASSÉPTICA.</t>
  </si>
  <si>
    <t>3028000000177</t>
  </si>
  <si>
    <t>3.33.90.30.28</t>
  </si>
  <si>
    <t>LUVA BORRACHA</t>
  </si>
  <si>
    <t>Luva confeccionada em látex na cor amarela.</t>
  </si>
  <si>
    <t>PATRICIA ANDREIA WRASSE</t>
  </si>
  <si>
    <t xml:space="preserve">JOAO MARIA MAURICIO DE SOUZA </t>
  </si>
  <si>
    <t>14.951.477/0001-67</t>
  </si>
  <si>
    <t>3022000000274</t>
  </si>
  <si>
    <t>LUVA SEGURANÇA</t>
  </si>
  <si>
    <t>LUVA DE SEGURANÇA CONFECCIONADA EM LÁTEX NATURAL, REVESTIMENTO INTERNO FLOCADO DE ALGODÃO, PALMA E DEDOS ANTIDERRAPANTES, PUNHO RETO. TAMANHO P- 7", COR: VERDE.</t>
  </si>
  <si>
    <t>5208000000676</t>
  </si>
  <si>
    <t>MACA PORTÁTIL EST. MADEIRA REVESTIDA E COURVIN AZUL ESCURA 180X80CM (COM REGULAGEM DE ALTURA NOS PÉS DA MACA 55 A 80 CM)</t>
  </si>
  <si>
    <t>3010000000294</t>
  </si>
  <si>
    <t>CONFECCIONADO EM AÇO INOX, TAMANHO DE 47 MM.</t>
  </si>
  <si>
    <t>CARLOS ALEXANDRE BERTONCELO</t>
  </si>
  <si>
    <t>5208000000688</t>
  </si>
  <si>
    <t>SUA ESTRUTURA PERMITE TREINAMENTO DE MASSAGENS TOXÁCICAS E RESPIRAÇÃO ARTIFICIAL; É VISÍVEL A EXPRESSÃO DO TÓRAX DURANTE A APLICAÇÃO DA TÉCNICA; CONFECCIONADO EM RESINA EMBORRACHADA, SUA ESTRUTURA PERMITE TREINAMENTO DE: 1) ABERTURA DAS VIAS AÉREAS; MANOBRAS TORÁCICAS;  RESPIRAÇÃO ARTIFICIAL E PALPITAÇÃO DA CARTÓTICA; TODO O PROCESSO PODE SER MONITORADO POR UM ACESSÓRIO QUE ORIENTA OS PROCEDIMENTOS E IMPRIME NO FINAL UMA LAUDO COM OS RESULTADOS DAS MANOBRAS REALIZADAS; TAMANHO APROX. 1,76M; ACOMPANHA: 1 DISPLAY ELETRÔNICO QUE FORNECE PARÂMETROS DE TODO PROCEDIMENTO; 1 COLCHÃO DE APOIO; 01 MALETA PARA TRANSPORTE E MANUAL EXPLICATIVO DA TÉCNICA</t>
  </si>
  <si>
    <t>3010000000238</t>
  </si>
  <si>
    <t>MARTELO</t>
  </si>
  <si>
    <t>MARTELO MEAD CIRÚRGICO EM AÇO INOXIDÁVEL, COM 16 CM.</t>
  </si>
  <si>
    <t>3010000000178</t>
  </si>
  <si>
    <t>MÁSCARA CIRÚRGICA</t>
  </si>
  <si>
    <t>MÁSCARA CIRÚRGICA, TIPO NÃO TECIDO,3 CAMADAS,PREGAS HORIZONTAIS,ATÓXICA, TIPO FIXAÇÃO COM ELÁSTICO, CARACTERÍSTICAS ADICIONAIS CLIP NASAL EMBUTIDO,HIPOALERGÊNICA, TIPO USO DESCARTÁVEL. CAIXA COM 50 UNIDADES.</t>
  </si>
  <si>
    <t>3036000000817</t>
  </si>
  <si>
    <t>MÁSCARA DE PROTEÇÃO N95, CONTRA TUBERCULOSE E H1N1, POSSUI TIRA AJUSTÁVEIS A TODOS OS TAMANHOS DE CABEÇA FACIL MANUSEIO E COLOCAÇÃO. APROVADA PELO MINISTÉRIO DO TRABALHO (CA)</t>
  </si>
  <si>
    <t>3036000000762</t>
  </si>
  <si>
    <t>KIT COMPOSTO POR MÁSCARA TRANSPARENTE, FLEXÍVEL, ATÓXICA COM ELÁSTICO PARA AJUSTE FACIAL E ORIFÍCIOS LATERAIS; TRAQUÉIA; 6 DILUIDORES COLORIDOS PARA DIFERENTES CONCENTRAÇÕES DE % DE FIO2, NAS CORES AZUL (24%), AMARELO (28%), BRANCO (31%), VERDE (35%), VERMELHO (40%), LARANJA (50%) E COPO (BRANCO) COM ENTRADA PARA AR COMPRIMIDO, PROLONGAMENTO DE OXIGÊNIO. PRODUTO DE USO ÚNICO.</t>
  </si>
  <si>
    <t>3028000000134</t>
  </si>
  <si>
    <t>MÁSCARA DESCARTÁVEL USO GERAL</t>
  </si>
  <si>
    <t>MÁSCARA DESCARTÁVEL USO GERAL PACOTE COM 100 UNIDADES</t>
  </si>
  <si>
    <t>5208000000735</t>
  </si>
  <si>
    <t>MESA AUXILIAR DE MAYO EM INÓX. ESTRUTURA EM TUBO REDONDO DE INÓX DE 1"X 1,25 COM ANEL DE FIXAÇÃO. SUPORTE PARA BANDEJA EM AÇO INÓX. BANDEJA EM INÓX MEDINDO 0,48X0,32CM.PÉS COM RODÍZIOS. DIMENSÕES: 0,68X0,47X0,85CM, ALTURA MÁXIMA 1.20 M.</t>
  </si>
  <si>
    <t>5208000000631</t>
  </si>
  <si>
    <t>MICRO MOTOR LB 100 - ROTAÇÃO QUE VAI DE 0 A 30.000 RPM, BOTÃO D/E 127/220 VOLTS CHAVEADO, CONSUMO DE ENERGIA: 40 WATTS - 50/60 HERTZ, SISTEMA INTRA UNIVERSAL: PODE SER ACOPLADO CONTRA ÂNGULOS E PEÇAS RETAS DE OUTRAS MARCAS, PODE SER ACOPLADO MASSAGEADOR PARA PODOLOGIA, PODE SER ACOPLADO OUTRAS PEÇAS RETAS E CONTRA ANGULO DE ENCAIXA INTRA UNIVERSAL, DISPENSA LUBRIFICAÇÃO, ACOMPANHA PEDAL L/D.</t>
  </si>
  <si>
    <t>5233000000222</t>
  </si>
  <si>
    <t>3.44.90.52.33</t>
  </si>
  <si>
    <t>APARELHO SOM</t>
  </si>
  <si>
    <t>MICRO SYSTEM COM Entrada USB, Leitor de mídias CD/CD-R/CD-RW, Entrada Auxiliar de Áudio, Relógio, Rádio AM e FM, 2 alto-falantes, Cor Preto, Potência 10 W. Conteúdo da embalagem - 1 Micro System,  1 Controle remoto, 1 Manual de instruções E 1 Antena FM</t>
  </si>
  <si>
    <t>DILCREIA MARTINS FAGUNDES DO NASCIMENTO – ME</t>
  </si>
  <si>
    <t>09.450.715/0001-10</t>
  </si>
  <si>
    <t>5208000000695</t>
  </si>
  <si>
    <t>MINI INCUBADORA PARA TESTE BIOLÓGICO. BIVOLT. CAPACIDADE PARA INCUBAR ATÉ 04 INDICADORES BIOLÓGICOS.</t>
  </si>
  <si>
    <t>5208000000725</t>
  </si>
  <si>
    <t>MODELO CONFECCIONADO EM RESINA PLÁSTICA EMBORRACHADA CONTENDO 8 PEÇAS QUE ILUSTRAM A DIVISÃO MITÓTICA DA CÉLULA . O MODELO, APRESENTA DIVISÃO CELULAR CROMOSSÔMICA FORMANDO A MITOSE, CÉLULA QUE COMPÕE NOSSO CORPO.TODOS OS MODELOS ACOMPANHAM SUPORTES INDIVIDUAIS</t>
  </si>
  <si>
    <t>5208000000683</t>
  </si>
  <si>
    <t>MOCHO GIRATÓRIO À GÁS COM ENCOSTO, REGULAGEM DE ALTURA E RODINHAS. COM ESTOFAMENTO EM COURVIN. COR PRETA.</t>
  </si>
  <si>
    <t>5208000000723</t>
  </si>
  <si>
    <t>MOSTRA A TOPOGRAFIA CHINESA DA ZONA REFLEXA NA CONCHA DO OUVIDO,CONFECCIONADO EM MATERIAL EMBORRACHADO, TAMANHO 13 CM</t>
  </si>
  <si>
    <t>13.533.610/0001-00</t>
  </si>
  <si>
    <t>5208000000721</t>
  </si>
  <si>
    <t>MODELO EMBORRACHADO DE APROXIMADAMENTE 45CM, REPRODUZ EM DETALHES COLORIDOS TODOS OS CHÁCARAS E MERIDIANOS, JUNTAMENTE COM TODOS OS PONTOS PARA ACUPUNTURA.COMPANHA SUPORTE DE MADEIRA ,HASTE CROMADA E MANUAL</t>
  </si>
  <si>
    <t>5208000000722</t>
  </si>
  <si>
    <t>MODELO EMBORRACHADO DE APROXIMADAMENTE 50 CM, REPRODUZ EM DETALHES COLORIDOS TODOS OS CHÁCARAS E MERIDIANOS, JUNTAMENTE COM TODOS OS PONTOS PARA ACUPUNTURA. ACOMPANHA SUPORTE DE MADEIRA ,HASTE CROMADA E MANUAL</t>
  </si>
  <si>
    <t>3010000000094</t>
  </si>
  <si>
    <t>MOLDEIRA ODONTOLÓGICA EM CERA MALEÁVEL, TIPO DESCARTÁVEL, TAMANHO ADULTO, COR AZUL, APLICAÇÃO FLUOR , CARACTERÍSTICAS ADICIONAIS REVESTIDA ESPUMA HIDRÓFILA, MACIA E AJUSTÁVEL</t>
  </si>
  <si>
    <t>5208000000667</t>
  </si>
  <si>
    <t>DISPLAY DIGITAL; DISPLAY DE LCD (CRISTAL LÍQUIDO); TOTALMENTE AUTOMÁTICO; MÉTODO DE MEDIDA OSCILOMETRICA; MEDE A PRESSÃO E PULSAÇÃO; DESLIGA AUTOMATICAMENTE; VALIDADO E CERTIFICADO PELA BHS; VALIDADO E CERTIFICADO PELO HOSPITAL DO RIM E HIPERTENSÇAO; REGISTRO NA ANVISA; REGISTRADO NO FDA.</t>
  </si>
  <si>
    <t>5208000000670</t>
  </si>
  <si>
    <t>MULFLA VIPI STG - UNIDADE COMPOSTA POR MUFLA E CONTRA-MUFLA, PARAFUSOS PARA APERTO, CHAVE MULTI-USO E INSTRUÇÕES DE USO</t>
  </si>
  <si>
    <t>3036000000758</t>
  </si>
  <si>
    <t>CORPO EM ALUMÍNIO ESTRUTURAL ANODIZADO. CABO ANATÔMICO COM REFLETOR TIPO OLHO DE GATO EM POLIPROPILENO. POSSUI SUPORTE DO ANTI-BRAÇO ARTICULADO QUE ACOMPANHA OS MOVIMENTOS. SISTEMA ANTI-RUÍDO NA PARTE INTERNA. REGULAGEM COM ENGATE RÁPIDO  . SISTEMA DE MOLA RETRÁTIL PARA FÁCIL AJUSTE. PONTEIRA 3/4 EM BORRACHA NATURAL, O QUE PERMITE ADERÊNCIA TOTAL EM QUALQUER TIPO DE PISO, INCLUSIVE NOS MOLHADOS CAPACIDADE DE SUSTENTAÇÃO: ATÉ 90 KG  ALTURA:. REGULAGEM MÁXIMA DE 117 CM  . REGULAGEM MÍNIMA DE 96 CM  TAMANHO: ÚNICO – PAR</t>
  </si>
  <si>
    <t>5208000000687</t>
  </si>
  <si>
    <t>NEGATOSCÓPIO</t>
  </si>
  <si>
    <t>NEGATOSCOPIO TOMOGRÁFICO CLÍNICO, Bivolt - 127v/220v, duas lâmpadas fluorescentes de 15 watts, reator eletrônico, material Poliestireno de Alto Impacto - PSAI Área visível 35 x 47 cm, Cor Branco, dimensão  44 X 50 X 7,5 CM</t>
  </si>
  <si>
    <t>3028000000179</t>
  </si>
  <si>
    <t>ÓCULOS PROTEÇÃO</t>
  </si>
  <si>
    <t>ÓCULOS DE PROTEÇÃO COM LENTES EM POLICARBONATO COM TRATAMENTO ANTI-RISCOS E ANTI-EMBAÇANTE, ABAS LATERAIS DE PROTEÇÃO, HASTES REGULÁVEIS</t>
  </si>
  <si>
    <t>NICOLLY CRISTINE ZOCCOLI PEREIRA</t>
  </si>
  <si>
    <t>3028000000173</t>
  </si>
  <si>
    <t>ÓCULOS DE SEGURANÇA EM POLICARBONATO COM LENTE INCOLOR, QUE PROTEJA CONTRA PARTÍCULAS MULTIDIRECIONAIS.</t>
  </si>
  <si>
    <t>PAULO SERGIO CARNICELLI</t>
  </si>
  <si>
    <t>3007000001052</t>
  </si>
  <si>
    <t>3.33.90.30.07</t>
  </si>
  <si>
    <t>OLEO DE GIRASSOL - FRASCO COM 50ML</t>
  </si>
  <si>
    <t>3010000000179</t>
  </si>
  <si>
    <t>ÓLEO LUBRIFICANTE</t>
  </si>
  <si>
    <t>ÓLEO LUBRIFICANTE EM SPRAY PARA CANETAS ODONTOLÓGICAS DE BAIXA E ALTA ROTAÇÃO. FRASCO 250 ML.</t>
  </si>
  <si>
    <t>3022000000263</t>
  </si>
  <si>
    <t>ÓLEOS ESSENCIAIS – BERGAMOTA - 10 ML</t>
  </si>
  <si>
    <t>3022000000265</t>
  </si>
  <si>
    <t>ÓLEOS ESSENCIAIS – CAMOMILA ROMANA - 2 ML</t>
  </si>
  <si>
    <t>3022000000262</t>
  </si>
  <si>
    <t>ÓLEOS ESSENCIAIS – HORTELÃ PIMENTA- 10 ML</t>
  </si>
  <si>
    <t>3022000000264</t>
  </si>
  <si>
    <t>ÓLEOS ESSENCIAIS LARANJA DOCE - 10 ML</t>
  </si>
  <si>
    <t>3022000000261</t>
  </si>
  <si>
    <t>ÓLEOS ESSENCIAIS LAVANDA- FRASCO COM 10 ML</t>
  </si>
  <si>
    <t>3022000000260</t>
  </si>
  <si>
    <t>ÓLEOS ESSENCIAIS – TEA TREE - 10 ML</t>
  </si>
  <si>
    <t>3022000000266</t>
  </si>
  <si>
    <t>ÓLEO VEGETAL SEMENTE DE UVA - 120 ML</t>
  </si>
  <si>
    <t>5208000000709</t>
  </si>
  <si>
    <t>OLHO CONFECCIONADO EM RESINA PLÁSTICA,  COMPOSTO POR GLOBO OCULAR, CORÓIDE, RETINA ESCLERÓTICA CONJUNTIVA, LENTE (CRISTALINO) PUPILA, CÓRNEA, ÍRIS, HUMOR VÍTREO, NERVO ÓPTICO, MÚSCULO RETO LATERAL, MÚSCULO RETO SUPERIOR E VASOS, COM SUPORTE COM BASE PARA FIXAÇÃO</t>
  </si>
  <si>
    <t>5204000000257</t>
  </si>
  <si>
    <t>OXÍMETRO DIGITAL</t>
  </si>
  <si>
    <t>VISOR DIGITAL: LED UNICOLOR; MÉTODO DE MEDIÇÃO: FOTOELÉTRICO; FAIXA DE MEDIÇÃO: SPO2:70~99%/PULSO:30~235BPM;PULSAÇÃO: REPRESENTAÇÃO GRÁFICA DO PULSO NO VISOR; PRECISÃO: SP02: +/- 2%/ PULSO: +/-2% DESLIGAMENTO AUTOMÁTICO; LUMINOSIDADE: 10 GRADUAÇÕES DE LUMINOSIDADE DO VISOR, A NO 4 REPRESENTA A MÉDIA; DIMENSÕES DE OXIMETRO: COMP. 3,0 CM (30MM)/LARG. 5,5 CM (55 MM)/ALT. 3,5 CM(35 MM); PESO 50G APROX.;  CONDIÇÕES DE DFUNCIONAMENTO: 5ºC  A 40ºC - UMIDADE 15% A 80%_x005F_x000D_
CONDIÇÕES DE ARMEZENAMENTO: 10ºC A 40ºC - UMIDADE 10% A 80%_x005F_x000D_
ALIMENTAÇÃO: 2 PILHAS ALCALINAS, TIPO AAA (1,55V)</t>
  </si>
  <si>
    <t>5204000000259</t>
  </si>
  <si>
    <t>CONTADOR DE PASSOS, INFORMANDO NO FINAL DO DIA O TEMPO TOTAL EM VOCÊ ESTEVE EM MOVIMENTO, A QUANTIDADE DE PASSOS, O GASTO CALÓRICO E A QUEIMA DE GORDURA; POSSUI 5 NÍVEIS DE SENSIBILIDADE DE MOVIMENTO; MEMÓRIA E FUNÇÃO DE SOMA DAS ATIVIDADES DIÁRIAS; ELIMINAÇÃO AUTOMÁTICA DAS ATIVIDADES DIÁRIAS; POSSIBILIDADE DE DOWNLOAD DAS INFORMAÇÕES POR MINI CABO USB; PODE SER USADO COMO RELÓGIO, NO CINTO OU MESMO DENTRO DO BOLSO MODELO: AS 50  SENSOR ELETRONICO DE ATIVIDADE DIÁRIA; ALIMENTAÇÃO: 1 BATERIA DE LITIO; COR: BRANCA; ITENS INCLUSOS: 1 SENSOR DE ATIVIDADE; 1 PULSEIRA; 1 PRESILHA PARA CINTO, 1 SOFTWARE EM INGLÊS; 1 MINI CABO USB; 1 MANUAL EM PORTUGUÊS.</t>
  </si>
  <si>
    <t>3017000000228</t>
  </si>
  <si>
    <t>3.33.90.30.17</t>
  </si>
  <si>
    <t>PILHA</t>
  </si>
  <si>
    <t>PILHA RECARREGÁVEL AA NICD OU NIMH - 2000 MH OU MAIOR - PACOTE COM 4 UNIDADES</t>
  </si>
  <si>
    <t>OLIVEIRA E ROHR LTDA – ME</t>
  </si>
  <si>
    <t>14.835.686/0001-45</t>
  </si>
  <si>
    <t>3036000000764</t>
  </si>
  <si>
    <t>PINÇA</t>
  </si>
  <si>
    <t>PINÇA ADSON COM SERRILHA OU DENTE DE RATO, FABRICADA EM AÇO INOX CIRÚRGICO, 16 CM</t>
  </si>
  <si>
    <t>3036000000769</t>
  </si>
  <si>
    <t>PINÇA ALLIS, PARA INTESTINO E TECIDO, FABRICADA EM AÇO INOX CIRÚRGICO. TAMANHO 18CM. GARANTIA DE 10 ANOS.</t>
  </si>
  <si>
    <t>3036000000774</t>
  </si>
  <si>
    <t>PINÇA ANATÔMICA DISSECAÇÃO PARA USO GERAL FABRICADA EM AÇO INOX CIRÚRGICO. TAMANHO 16 CM</t>
  </si>
  <si>
    <t>3035000000800</t>
  </si>
  <si>
    <t>PINÇA ANATÔMICA DENTE DE RATO 14 CM</t>
  </si>
  <si>
    <t>3036000000767</t>
  </si>
  <si>
    <t>PINÇA FOERSTER RETA PARA ASSEPSIA. FABRICADA EM AÇO INOX. TAMANHO _x005F_x000D_
18 CM.</t>
  </si>
  <si>
    <t>3010000000236</t>
  </si>
  <si>
    <t>ALVEOLÓTOMO LUER, BIARTICULADO, CURVO, COM 15 CM DE COMPRIMENTO.</t>
  </si>
  <si>
    <t>3036000000714</t>
  </si>
  <si>
    <t>PINÇA KELLY RETA 16 CM.</t>
  </si>
  <si>
    <t>5204000000251</t>
  </si>
  <si>
    <t>GRADUAÇÃO: 0,20 MM; FAIXA DE MEDIÇÃO: 0 A 80 MM; MEDIÇÃO DE PRESSÃO: 10 GMS/MM2  (CONSTANTE AO LONGO DO INTERVALO); PRECISÃO: 99,00% REPETIBIVIDADE: 0,20 MM</t>
  </si>
  <si>
    <t>3010000000274</t>
  </si>
  <si>
    <t>KIT POSICIONADOR RADIOGRÁFICO ODONTOLÓGICO AUTOCLAVÁVEL ADULTO PARA AS TÉCNICAS PERIAPICAIS E INTERPROXIMAIS.</t>
  </si>
  <si>
    <t>5208000000668</t>
  </si>
  <si>
    <t>CONFECCIONADO EM FERRO; COM PINTURA EPOXI DE ALTA RESISTÊNCIA; QUADRADO DIVIDIDOS DE 5,0 EM 5,0 CM; DIVIDIDO EM 6 PARTES METALICAS; ACOMPANHA 100 M DE ELÁSTIC O PARA MARCAR AS LINHAS MEDIDAS; TAMANHO: 190 CM X 90 CM</t>
  </si>
  <si>
    <t>3010000000208</t>
  </si>
  <si>
    <t>- ESTERILIZÁVEL EM AUTOCLAVE A 137°C. _x005F_x000D_
- POSSUI TRÊS CAVIDADES PARA MANIPULAÇÃO._x005F_x000D_
- MEDIDAS:_x005F_x000D_
. ALTURA 2,5CM_x005F_x000D_
. CONCAVIDADE SUPERIOR 2,5 CM - CAPACIDADE MÁXIMA 8ML_x005F_x000D_
. CONCAVIDADE INFERIOR 1 CM - 2 CAVIDADES COM MÁXIMO DE 1/2ML POR CAVIDADE.</t>
  </si>
  <si>
    <t>5236000000022</t>
  </si>
  <si>
    <t>3.44.90.52.36</t>
  </si>
  <si>
    <t>RELÓGIO</t>
  </si>
  <si>
    <t>RELÓGIO, MATERIAL PLÁSTICO, TIPO PAREDE, MOSTRADOR ANALÓGICO PROTEGIDO POR VIDRO COM ALGARISMOS ARÁBICOS, FUNCIONAMENTO PILHA, DIÂMETRO 28 A 35</t>
  </si>
  <si>
    <t>3010000000190</t>
  </si>
  <si>
    <t>RESINA TERMO POLIMERIZANTE (LENTA) PARA BASE DE DENTADURA, PALATO, PRÓTESE TOTAL OU PARCIAL. PÓ E LÍQUIDO. EMBALAGENS: POLÍMERO: 1 KG, MONÔMERO: 1 LITRO CORES: ROSA CLARO (RC), ROSA MÉDIO (RM), ROSA ESCURO (RE), NORMAL (N), ESPECIAL (W), INCOLOR E CRISTAL; TODAS COM OU SEM VEIAS. EMBALAGENS: POLÍMERO: DOSE DE 14 G, FRASCOS DE 220 G, 440 G, 1 KG, 2,25 KG, TAMBOR COM 50KG (GRANEL). MONÔMERO: AMPOLA DE 10 ML, VIDROS DE 120 ML, 250 ML, 500 ML, 1 LITRO E GALÃO COM 5</t>
  </si>
  <si>
    <t>3036000000757</t>
  </si>
  <si>
    <t>ROLO DE ESPUMA PARA FISIOTERAPIA, ESTÉTICA E POSICIONAMENTO GRANDE REVESTIDO EM COURVIM PRETO 60X25CM</t>
  </si>
  <si>
    <t>3036000000759</t>
  </si>
  <si>
    <t>LENÇOL DESCARTÁVEL</t>
  </si>
  <si>
    <t>ROLO DE PAPEL LENÇOL DESCARTÁVEL DE CELULOSE RECICLADA BRANCO, NÃO ESTÉRIL, COM  50CM X 50M.</t>
  </si>
  <si>
    <t>3022000000276</t>
  </si>
  <si>
    <t>SACO PLÁSTICO LIXO</t>
  </si>
  <si>
    <t>SACO DE LIXO PRETO 30 LITROS, TAMANHO: 59CM X 62CM, COM CAPACIDADE NOMINAL PARA 3,0 KG, NA COR PRETA PACOTE COM 100 UNIDADES</t>
  </si>
  <si>
    <t>3036000000807</t>
  </si>
  <si>
    <t>Seringa descartável,biso liso,capacidade de 10ml com graduação milimetrada, com borracha na ponta do êmbolo, com boa vedação, permitindo perfeito deslize, com ponta de trava do mesmo, dimensionada obedecendo aos padrões universalmente adotados</t>
  </si>
  <si>
    <t>3036000000808</t>
  </si>
  <si>
    <t>SERINGA DESCARTAVEL C/ AGULHA 13X4,5 1ML, COM GRADUAÇÃO MILIMETRADA, COM BORRACHA NA PONTA DO ÊMBOLO, COM BOA VEDAÇÃO, PERMITINDO PERFEITO DESLIZE, COM PONTA DE TRAVA DO MESMO, DIMENSIONADA OBEDECENDO AOS PADRÕES UNIVERSALMENTE ADOTADOS.</t>
  </si>
  <si>
    <t>3036000000805</t>
  </si>
  <si>
    <t>SERINGAS DESCARTÁVEIS  SEM AGULHABICO SLIP - SEM ROSCA. LATEX FREE. ESTÉRIL. APIROGÊNICA. ATÓXICA. PRODUTO DE USO ÚNICO. CORPO TRANSPARENTE. CILINDRO COM ANEL DE RETENÇÃO._x005F_x000D_
HASTE COM QUEBRA DE SEGURANÇA.  SILICONIZADA. LOTE E DATA DE FABRICAÇÃO IMPRESSOS NO CORPO DA SERINGA.</t>
  </si>
  <si>
    <t>3036000000806</t>
  </si>
  <si>
    <t>- CONFECCIONADAS EM PROLIPROPILENO; SERINGA DESCARTÁVEL;  ESTÉRIL; BICO LUER LOCK</t>
  </si>
  <si>
    <t>3036000000803</t>
  </si>
  <si>
    <t>-BICO LUER LOCK; -ESTÉRIL; -APIROGÊNICA; -ATÓXICA; -PRODUTO DE USO ÚNICO; -CORPO TRANSPARENTE; -CILINDRO COM ANEL DE RETENÇÃO; -SILICONADA;-EMBALADAS INDIVIDUALMENTE EM BLISTER DE FILME TERMOPLÁSTICO + PAPEL GRAU CIRÚRGICO, SELADAS TERMICAMENTE</t>
  </si>
  <si>
    <t>5208000000689</t>
  </si>
  <si>
    <t>MODELO ANATÔMICO CONFECCIONADO EM RESINA PLÁSTICA SEMI-EMBORRACHADA, POSSUI MECANISMO TIPO MANIVELA ONDE É POSSÍVEL SIMULAR OS MOVIMENTOS INTERNOS E EXTERNOS NECESSÁRIOS PARA O NASCIMENTO DO BEBE</t>
  </si>
  <si>
    <t>5208000000734</t>
  </si>
  <si>
    <t>SISTEMA MUSCULAR:  MEMBRO INFERIOR SÃO IDENTIFICADOS OS MÚSCULOS SUPERFICIAIS E PROFUNDOS, ESTRUTURAS VASCULARES, NERVOS E LIGAMENTOS. AS PARTES SÃO REMOVÍVEIS:-SARTÓRIO;- BÍCEPS FEMORAL;- GLÚTEO MÁXIMO;- SÓLEO;- GASTROCNÊMIO;- GLÚTEOMÉDIO;- GRACIO;- SEMITENDINOSO E SEMIMEMBRANOSO;- RETO FEMORAL;_x005F_x000D_
EXTENSOR DIGITORUM LOMGUS;- SOLA DO PÉ;- TENSOR DA FASCIA LATA;_x005F_x000D_
MONTADO EM BASEMEDIDA: 110X19X15 CM_x005F_x000D_
PESO APROX. 5100G"</t>
  </si>
  <si>
    <t>3009000000057</t>
  </si>
  <si>
    <t>3.33.90.30.09</t>
  </si>
  <si>
    <t>COMPOSIÇÃO: CLORETO DE SÓDIO  0,60G, CLORETO DE POTÁSSIO  0,030G, CLORETO DE CÁLCIO  0,02G_x005F_x000D_
LACTATO DE SÓDIO  0,30G, VEÍCULO Q.S.P. 100ML, FRASCOS DE POLIETILENO DE 500ML.</t>
  </si>
  <si>
    <t>3036000000761</t>
  </si>
  <si>
    <t>TESOURA CONFECCIONADA EM AÇO INOXIDÁVEL AISI-420. PLÁSTICA INDIVIDUAL, CONSTANDO OS DADOS DE IDENTIFICAÇÃO, PROCEDÊNCIA E RASTREABILIDADE. -TAMANHO: 15CM -FABRICADO DE ACORDO COM PADRÕES INTERNACIONAIS DE QUALIDADE, NORMAS DA ABNT, CE</t>
  </si>
  <si>
    <t>3010000000303</t>
  </si>
  <si>
    <t>PRODUZIDO EM AÇO INOXIDÁVEL AISI 420</t>
  </si>
  <si>
    <t>3020000000082</t>
  </si>
  <si>
    <t>TOALHAS 100% ALGODÃO, COM 30 X 45 CM,  COR BRANCA.</t>
  </si>
  <si>
    <t>3036000000708</t>
  </si>
  <si>
    <t>TOUCA</t>
  </si>
  <si>
    <t>TOUCA DESCARTÁVEL SANFONADA BRANCA COM ELÁSTICO, CONFECCIONADO EM TNT - TECIDO NÃO TECIDO, 100% POLIPROPILENO, ATÓXICO, GRAMATURA: 20GR. TAMANHO: ÚNICO, PRODUTO COM REGISTRO ANVISA. PACOTE COM 100 UNIDADES</t>
  </si>
  <si>
    <t>3020000000077</t>
  </si>
  <si>
    <t>TRAVESSEIRO</t>
  </si>
  <si>
    <t>TRAVESSEIRO DE ESPUMA REVESTIDO EM COURVIM COR AZUL ESCURO- 40X60CM</t>
  </si>
  <si>
    <t>3042000000917</t>
  </si>
  <si>
    <t>3.33.90.30.42</t>
  </si>
  <si>
    <t>TRENA</t>
  </si>
  <si>
    <t>TRENA DE MEDIDAS ANTROPOMÉTRICAS. ESCALA EM CENTÍMETROS NOS DOIS LADOS DA FITA, COM 205 CM. MEDIÇÃO DE CIRCUNFERÊNCIAS CORPORAIS. DISPOSITIVO NA FITA, EM SUA EXTREMIDADE, PARA FIXAÇAO NA CAIXA DA TRENA E RETRAÇÃO AUTOMÁTICA._x005F_x000D_
RESOLUÇÃO EM MILÍMETROS. CAIXA CONFECCIONADA EM PLÁSTICO, FITA EM FIBRA DE VIDRO, MALEÁVEL E INELÁSTICA. RESISTENTE A QUEDAS ACIDENTAIS. ERGONÔMICA.</t>
  </si>
  <si>
    <t>KD COMERCIO ATACADISTA LTDA – ME</t>
  </si>
  <si>
    <t>15.567.891/0001-30</t>
  </si>
  <si>
    <t>5208000000727</t>
  </si>
  <si>
    <t>MODELO DE ÚTERO COM CORTE VERTICAL COMPOSTO POR DUAS PARTES, DE MODO A ILUSTRAR A TRAJETÓRIA DO ESPERMATOZÓIDE ATÉ ATINGIR O ÓVULO. MOSTRA TAMBÉM O MOMENTO DA FECUNDAÇÃO , APÓS DESLOCAMENTO DO ÓVULO JÁ FECUNDADO PARA O ÚTERO.</t>
  </si>
  <si>
    <t>OBJETO Nº 4 - AMBIENTE E SAÚDE</t>
  </si>
  <si>
    <t>Item</t>
  </si>
  <si>
    <t>Unidade de Medida</t>
  </si>
  <si>
    <t xml:space="preserve">Preço 1 (R$) </t>
  </si>
  <si>
    <t>Responsável 1</t>
  </si>
  <si>
    <t xml:space="preserve">Preço 2 (R$) </t>
  </si>
  <si>
    <t>Responsável 2</t>
  </si>
  <si>
    <t xml:space="preserve">Preço 3 (R$) </t>
  </si>
  <si>
    <t>Responsável 3</t>
  </si>
  <si>
    <t xml:space="preserve">Preço 4 (R$) </t>
  </si>
  <si>
    <t>Responsável 4</t>
  </si>
  <si>
    <t xml:space="preserve">Preço 5 (R$) </t>
  </si>
  <si>
    <t>Responsável 5</t>
  </si>
  <si>
    <t>Valor Médio (R$)</t>
  </si>
  <si>
    <t>CANCELADOS</t>
  </si>
  <si>
    <t>VALOR HOMOLOGADO</t>
  </si>
  <si>
    <t>FORNECEDOR</t>
  </si>
  <si>
    <t>CNPJ FORNECEDOR</t>
  </si>
  <si>
    <t>CONTATO</t>
  </si>
  <si>
    <t>Análise RELEVANTES OU ACIMA DE R$80.000,00</t>
  </si>
  <si>
    <t>FONTE PESQUISA ANÁLISE</t>
  </si>
  <si>
    <t>Valor Total (R$)</t>
  </si>
  <si>
    <t>VALOR TOTAL HOMOLOGADO</t>
  </si>
  <si>
    <t>DIPLAD/CLARGO - DIRETORIA DE PLANEJAMENTO E ADMINISTRAÇÃO (CAMPO LARGO) - CAMPUS CAMPO LARGO</t>
  </si>
  <si>
    <t>SECCON/UMUARAM - SEÇÃO DE COMPRAS E CONTRATOS (UMUARAMA) - CAMPUS UMUARAMA</t>
  </si>
  <si>
    <t>SCP/PALMAS - SEÇÃO CONTÁBIL E DE PATRIMONIO (PALMAS) - CAMPUS PALMAS</t>
  </si>
  <si>
    <t>UMUARAMA/IFPR - CAMPUS UMUARAMA - CAMPUS UMUARAMA</t>
  </si>
  <si>
    <t>SCP/LONDRINA - SEÇÃO CONTÁBIL E DE PATRIMONIO (LONDRINA) - CAMPUS LONDRINA</t>
  </si>
  <si>
    <t>ALMOX/LONDRINA - ALMOXARIFADO LONDRINA - CAMPUS LONDRINA</t>
  </si>
  <si>
    <t>CA/LONDRINA - COORDENADORIA ADMINISTRATIVA (LONDRINA) - CAMPUS LONDRINA</t>
  </si>
  <si>
    <t>DIPLAD/LONDRIN - DIRETORIA DE PLANEJAMENTO E ADMINISTRAÇÃO (LONDRINA) - CAMPUS LONDRINA</t>
  </si>
  <si>
    <t>DG/LONDRINA - DIRECAO GERAL (LONDRINA) - CAMPUS LONDRINA</t>
  </si>
  <si>
    <t>CHECK SIPAC</t>
  </si>
  <si>
    <t>CAMPUS LONDRINA</t>
  </si>
  <si>
    <t>ÁCIDO FOSFÓRICO EM GEL (37%)  2,5ML</t>
  </si>
  <si>
    <t/>
  </si>
  <si>
    <t>-</t>
  </si>
  <si>
    <t>CANCELADO NA ACEITAÇÃO</t>
  </si>
  <si>
    <t>OK</t>
  </si>
  <si>
    <t>ÁCIDO PERACÉTICO 0,2%  1 LITRO</t>
  </si>
  <si>
    <t>NATÁLIA LOPES OMODEI CEBINELLI</t>
  </si>
  <si>
    <t>AFASTADOR EM POLIACETAL INFANTIL</t>
  </si>
  <si>
    <t>AFASTADOR FARABEUF MÉDIO</t>
  </si>
  <si>
    <t>AFASTADOR LATERAL U</t>
  </si>
  <si>
    <t>AFASTADOR OCLUSAL</t>
  </si>
  <si>
    <t>SEPARADOR DE LÁBIOS PARA FOTOGRAFIA OCLUSAL. AUTOCLAVÁVEL ATÉ 134ºC
CONJUNTO COM TAMANHOS P, M, G.</t>
  </si>
  <si>
    <t>AGULHA DESCARTÁVEL 40X08 100 UNIDADES</t>
  </si>
  <si>
    <t>ÁLCOOL EM GEL 70%  1 LITRO</t>
  </si>
  <si>
    <t>CANCELADO POR INEXISTÊNCIA DE PROPOSTA</t>
  </si>
  <si>
    <t>ALCOOL LIQUIDO 70%</t>
  </si>
  <si>
    <t>JONAS CARVALHO TEIXEIRA</t>
  </si>
  <si>
    <t>ALMOTOLIA 250ML</t>
  </si>
  <si>
    <t>AMÁLGAMA - 2 PORÇÕES</t>
  </si>
  <si>
    <t>ANTROPÔMETRO</t>
  </si>
  <si>
    <t>IVANIR ANSILIEIRO</t>
  </si>
  <si>
    <t>APARELHO DE PRESSÃO ADULTO</t>
  </si>
  <si>
    <t>APARELHO DE PRESSÃO ANALOGICO COM ESTETOSCÓPIO</t>
  </si>
  <si>
    <t>APARELHO VERIFICADO E APROVADO PELO INMETRO, CONTENDO:
- MANGUITO COM PÊRA EM PVC
- BRAÇADEIRA EM NYLON COM FECHO EM METAL.H739
- BRAÇADEIRA AZUL MARINHO
- ACOMPANHA ESTETOSCÓPIO SIMPLES
- ESTOJO PARA VIAGEM</t>
  </si>
  <si>
    <t>JULIO DE MELLO E SILVA</t>
  </si>
  <si>
    <t>AQUECEDOR ELÉTRICO DE ÁGUA 127 V</t>
  </si>
  <si>
    <t>CANCELADO POR DECISÃO DO PREGOEIRO</t>
  </si>
  <si>
    <t>ARCADA DENTÁRIA EM RESINA PLÁSTICA EMBORRACHADA</t>
  </si>
  <si>
    <t>ARTICULAÇÃO DE MÃO  EM RESINA PLÁSTICA RÍGIDA</t>
  </si>
  <si>
    <t>ARTICULAÇÃO DO COTOVELO EM RESINA PLÁSTICA RÍGIDA</t>
  </si>
  <si>
    <t>ARTICULAÇÃO DO JOELHO EM RESINA PLÁSTICA RÍGIDA</t>
  </si>
  <si>
    <t>ARTICULAÇÃO OMBRO  EM RESINA PLÁSTICA RÍGIDA</t>
  </si>
  <si>
    <t>ARTICULADORES TOTAL BIOART MOD A7 PLUS</t>
  </si>
  <si>
    <t>GERALDO BONFIM FERNANDES TEIXEIRA</t>
  </si>
  <si>
    <t>ATADURA DE CREPE 1,5M</t>
  </si>
  <si>
    <t>BALANÇA DE BIOIMPETANCIA DIGITAL</t>
  </si>
  <si>
    <t>BANCO DE WELLS</t>
  </si>
  <si>
    <t>BIOMBO DE CHUMBO EM AÇO  1,80CM X0,80CM</t>
  </si>
  <si>
    <t>BIOMBO RETO, SEM VISOR, ARMAÇÃO EM AÇO , TAMANHO: 180 X 80CM
PB EQUIVALÊNCIA: 1MM</t>
  </si>
  <si>
    <t>BOLSA DRENAVEL PARA COLOSTOMIA TRANSPARENTE 70MM 10 UNIDADES</t>
  </si>
  <si>
    <t>BOMBA DE INFUSÃO CONTINUA</t>
  </si>
  <si>
    <t>BORRIFADOR 500 ML COM SPRAY</t>
  </si>
  <si>
    <t>BROCA TRONCO-CÔNICO DE AÇO 21 MM</t>
  </si>
  <si>
    <t>BROCAS DE TUNGSTÊNIO</t>
  </si>
  <si>
    <t>CABO DE BISTURI 20CM</t>
  </si>
  <si>
    <t>CABO DE BISTURI CONFECCIONADO EM AÇO INOXIDÁVEL AISI-420, EMBALAGEM PLÁSTICA INDIVIDUAL, CONSTANDO OS DADOS DE IDENTIFICAÇÃO, PROCEDÊNCIA E RASTREABILIDADE. TAMANHO 20CM</t>
  </si>
  <si>
    <t>CADEIRA DE RODAS EM ALUMINIO</t>
  </si>
  <si>
    <t>CÂMARA ESCURA ODONTOLÓGICA 23CMX34CMX23CM</t>
  </si>
  <si>
    <t>CÂMARA ESCURA ODONTOLÓGICA COM ILUMINAÇÃO E AS ESPECIFICAÇÕES: CORRENTE: 40 MA; LUZ LED: 6000 CANDELA; BATERIA: 9 V.PESO LÍQUIDO: 800 G. PESO BRUTO: 1,130 G.
DIMENSÕES: 230MM (ALTURA), 340MM (COMPRIMENTO) E 230MM (LARGURA).</t>
  </si>
  <si>
    <t>CARRINHO AUXILIAR COM 3 BANDEJAS</t>
  </si>
  <si>
    <t>CERA ROSA Nº 7</t>
  </si>
  <si>
    <t>CÉREBRO EM RESINA PLÁSTICA RÍGIDA 8 PARTES</t>
  </si>
  <si>
    <t>CIMENTO DE FOSFATO DE ZINCO Nº1</t>
  </si>
  <si>
    <t>COLCHONETE EM EVA 185X100X1CM</t>
  </si>
  <si>
    <t>COLCHONETE REVESTIDO EM COURVIN COR AZUL  95X50CM</t>
  </si>
  <si>
    <t>COLETOR DE ARTIGOS PERFUROCORTANTES AMARELO 7 LITROS</t>
  </si>
  <si>
    <t>COLETOR DE URINA SISTEMA FECHADO  2000ML</t>
  </si>
  <si>
    <t>COMPRESSA DE GAZE 10CMX10CM 500 UNIDADES</t>
  </si>
  <si>
    <t>CORAÇÃO AMPLIADO COM 3 PARTES</t>
  </si>
  <si>
    <t>CRÂNIO COM COLUNA CERVICAL</t>
  </si>
  <si>
    <t>CREME PARA MASSAGEM - 1 KG</t>
  </si>
  <si>
    <t>CREME PARA MASSAGEM MODELADORA - 1 KG</t>
  </si>
  <si>
    <t>CUBA COMPOSTA EM PVC FLEXÍVEL MÉDIO</t>
  </si>
  <si>
    <t>CUBA DE AÇO INOX COM TAMPA 30CMX20CM</t>
  </si>
  <si>
    <t>CUBA PLASTICA COM ESCORREDOR E TAMPA 3 PARTES</t>
  </si>
  <si>
    <t>CUBETAS SILICONE AZUL 350ML</t>
  </si>
  <si>
    <t>CUBETAS SILICONE AZUL 60ML</t>
  </si>
  <si>
    <t>CUBETAS SILICONE COR AZUL 500ML</t>
  </si>
  <si>
    <t>CURATIVO DE HIDROCOLÓIDE 10X10 CM</t>
  </si>
  <si>
    <t>CURATIVO ESTERIL DE FILME TRANSPARENTE 10X12CM</t>
  </si>
  <si>
    <t>DEMONSTRAÇÃO DA MOVIMENTAÇÃO DAS VÉRTEBRAS  EM RESINA PLÁSTICA RÍGIDA/EMBORRACHADA 5 PARTES</t>
  </si>
  <si>
    <t>DESTRUIDOR DE AGULHAS  BIVOLT</t>
  </si>
  <si>
    <t>DINAMÔMETRO HIDRÁULICO</t>
  </si>
  <si>
    <t>DUPLA HÉLICE DE DNA</t>
  </si>
  <si>
    <t>ELIMINADOR DE BOLHAS*</t>
  </si>
  <si>
    <t>EQUIPO FOTOSSENSÍVEL PARA BOMBA DE INFUSÃO</t>
  </si>
  <si>
    <t>EQUIPO PARA ADMINISTRAÇÃO DE NUTRIÇÃO ENTERAL</t>
  </si>
  <si>
    <t>EQUIPO PARA MEDIDA DE PRESSÃO VENOSA CENTRAL</t>
  </si>
  <si>
    <t>EQUIPO SIMPLES MACROGOTAS</t>
  </si>
  <si>
    <t> ESTÉRIL- ESTERILIZADO A ÓXIDO DE ETILENO
 FABRICADO EM PVC FLEXÍVEL, INCOLOR
 TUBO DE 1,20 CM COM PONTA PERFURANTE E TAMPA PROTETORA
 CONECTOR TIPO LUER SLIP UNIVERSAL
 PINÇA ROLETE E CORTA-FLUXO
 CÂMARA GOTEJADORA FLEXÍVEL
 ATÓXICO
 DESCARTÁVEL E DE USO ÚNICO</t>
  </si>
  <si>
    <t>EQUIPO SIMPLES MICROGOTAS</t>
  </si>
  <si>
    <t>ESCADA EM AÇO 2 DEGRAUS*</t>
  </si>
  <si>
    <t>HELTON JAQUES ALBIERO</t>
  </si>
  <si>
    <t>ESCAVADOR DE DENTINA EM AÇO Nº 05</t>
  </si>
  <si>
    <t>ESCOVA DE ROBSON COR BRANCA</t>
  </si>
  <si>
    <t>ESCULPIDOR DISCÓIDE CLEÓIDE BABY DUFLEX CABO EM ALUMÍNIO.</t>
  </si>
  <si>
    <t>ESCULPIDOR LECRON Nº3 - 19 CM</t>
  </si>
  <si>
    <t>CANCELADO POR INEXISTÊNCIA DE PRPOSTA</t>
  </si>
  <si>
    <t>ESPÁTULA PARA MANIPULAÇÃO EM AÇO Nº 36</t>
  </si>
  <si>
    <t>ESQUELETO PELVICO COM UTERO</t>
  </si>
  <si>
    <t>ESTADIÔMETRO TRANSPORTÁVEL COM BOLSA</t>
  </si>
  <si>
    <t>ESTRUTURA CELULAR AMPLIADA EM 20.000 VEZES</t>
  </si>
  <si>
    <t>FIO DE AÇO INOXIDÁVEL</t>
  </si>
  <si>
    <t>FIO DE AÇO INOXIDÁVEL COM SECÇÃO TRANSVERSAL REDONDA, CRNI COM MEDIDAS DE 0.024  0,60 MM, UNIDADE COM 500G</t>
  </si>
  <si>
    <t>FIO DE AÇO INOXIDÁVEL COM SECÇÃO TRANSVERSAL REDONDA</t>
  </si>
  <si>
    <t>FIO DE AÇO INOXIDÁVEL COM SECÇÃO TRANSVERSAL REDONDA, CRNI COM MEDIDAS DE 0.028  0,70 MM, UNIDADE COM 500G</t>
  </si>
  <si>
    <t>FIO DE AÇO INOXIDÁVEL COM SECÇÃO TRANSVERSAL REDONDA, CRNI COM MEDIDAS DE 0.032  0,80 MM, UNIDADE COM 500G</t>
  </si>
  <si>
    <t>FITA MÉTRICA</t>
  </si>
  <si>
    <t>FORNO MICROONDAS 25 LITROS 110 V/220 V</t>
  </si>
  <si>
    <t>GARGANTA AMPLIADA EM RESINA PLÁSTICA EMBORRACHADA</t>
  </si>
  <si>
    <t>GESSO TIPO III PARA USO ODONTOLÓGICO</t>
  </si>
  <si>
    <t>GESSO TIPO IV PARA CONFECÇÃO DE TROQUEL ODONTOLÓGICO</t>
  </si>
  <si>
    <t>HIDROMASSAGEADOR PARA PÉS 03 TIPOS DE OPERAÇÃO</t>
  </si>
  <si>
    <t>IODOPOVIDONA (PVPI), SOLUÇÃO DEGERMANTE</t>
  </si>
  <si>
    <t>IODOPOVIDONA (PVPI), SOLUÇÃO TÓPICA AQUOSA</t>
  </si>
  <si>
    <t>KIT POSICIONADOR RADIOGRÁFICO ODONTOLÓGICO  INFANTIL</t>
  </si>
  <si>
    <t>LÂMPADA FLUORESCENTE PARA NEGATOSCÓPIO 15WATTS</t>
  </si>
  <si>
    <t>LENÇOL DE BORRACHA</t>
  </si>
  <si>
    <t>LENÇOL DESCARTÁVEL - PACOTE 10 UNIDADES</t>
  </si>
  <si>
    <t>LUVA CIRÚRGICA EM LATEX NATURAL N° 6,5</t>
  </si>
  <si>
    <t>LUVA DE BORRACHA EM LÁTEX</t>
  </si>
  <si>
    <t>LUVAS DE LATEX COR VERDE TAMANHO P- 7</t>
  </si>
  <si>
    <t>MACA PORTÁTIL ESTRUTURA DE MADEIRA 180X80CM</t>
  </si>
  <si>
    <t>MANDRIS PARA TIRA DE LIXA 47MM</t>
  </si>
  <si>
    <t>MANEQUIM PARA TREINAMENTO DE PRIMEIROS SOCORROS</t>
  </si>
  <si>
    <t>MARTELO MEAD CIRÚRGICO EM AÇO - 16 CM</t>
  </si>
  <si>
    <t>MASCARA CIRURGICA DESCARTAVEL.</t>
  </si>
  <si>
    <t>MÁSCARA DE PROTEÇÃO N95</t>
  </si>
  <si>
    <t>MASCARA DE VENTURI KIT ADULTO</t>
  </si>
  <si>
    <t>MESA MAYO COM BANDEJA EM INOX COM RODÍZIO</t>
  </si>
  <si>
    <t>MICRO MOTOR LB 100*</t>
  </si>
  <si>
    <t>MICRO SYSTEM COR PRETO 10W</t>
  </si>
  <si>
    <t>MINI INCUBADORA PARA TESTE BIOLÓGICO</t>
  </si>
  <si>
    <t>MITOSES EM RESINA PLÁSTICA EMBORRACHADA 8 PEÇAS</t>
  </si>
  <si>
    <t>MOCHO GIRATÓRIO A GÁS COM ENCOSTO COR PRETA</t>
  </si>
  <si>
    <t>MODELO ACUPUNTURA DE OUVIDO 13 CM</t>
  </si>
  <si>
    <t>MODELO ACUPUNTURA MASCULINO</t>
  </si>
  <si>
    <t>MODELO FEMININO ACUPUNTURA</t>
  </si>
  <si>
    <t>MOLDEIRAS DESCARTAVEIS</t>
  </si>
  <si>
    <t>MONITOR DE PRESSÃO ARTERIAL</t>
  </si>
  <si>
    <t>MUFLAS PARA MICROONDAS</t>
  </si>
  <si>
    <t>MULETA CANADENSE ARTICULADA SEQUENCIAL COR PRETA TAMANHO ÚNICO</t>
  </si>
  <si>
    <t>CORPO EM ALUMÍNIO ESTRUTURAL ANODIZADO  . CABO ANATÔMICO COM REFLETOR TIPO OLHO DE GATO EM POLIPROPILENO
. POSSUI SUPORTE DO ANTI-BRAÇO ARTICULADO QUE ACOMPANHA OS MOVIMENTOS  . SISTEMA ANTI-RUÍDO NA PARTE INTERNA
. REGULAGEM COM ENGATE RÁPIDO  . SISTEMA DE MOLA RETRÁTIL PARA FÁCIL AJUSTE  . PONTEIRA 3/4 EM BORRACHA NATURAL, O QUE PERMITE ADERÊNCIA TOTAL EM QUALQUER TIPO DE PISO, INCLUSIVE NOS MOLHADOS 
 CAPACIDADE DE SUSTENTAÇÃO:   ATÉ 90 KG  ALTURA:  . REGULAGEM MÁXIMA DE 117 CM  . REGULAGEM MÍNIMA DE 96 CM  TAMANHO: ÚNICO - PAR</t>
  </si>
  <si>
    <t>NEGATOSCÓPIO TOMOGRÁFICO BIVOLT - 127V/220V</t>
  </si>
  <si>
    <t>ÓCULOS DE PROTEÇÃO</t>
  </si>
  <si>
    <t>ÓCULOS DE SEGURANÇA EM POLICARBONATO</t>
  </si>
  <si>
    <t>ÓLEO DE GIRASSOL 50 ML</t>
  </si>
  <si>
    <t>ÓLEO LUBRIFICANTE PARA CANETA ODONTOLÓGICA</t>
  </si>
  <si>
    <t>ÓLEOS ESSENCIAIS - BERGAMOTA</t>
  </si>
  <si>
    <t>ÓLEOS ESSENCIAIS - 
BERGAMOTA - 10 ML</t>
  </si>
  <si>
    <t>ÓLEOS ESSENCIAIS - CAMOMILA ROMANA</t>
  </si>
  <si>
    <t>ÓLEOS ESSENCIAIS - 
CAMOMILA ROMANA - 2 ML</t>
  </si>
  <si>
    <t>ÓLEOS ESSENCIAIS - HORTELÃ PIMENTA</t>
  </si>
  <si>
    <t>ÓLEOS ESSENCIAIS - 
HORTELÃ PIMENTA- 10 ML</t>
  </si>
  <si>
    <t>ÓLEOS ESSENCIAIS - LARANJA DOCE</t>
  </si>
  <si>
    <t>ÓLEOS ESSENCIAIS 
LARANJA DOCE - 10 ML</t>
  </si>
  <si>
    <t>ÓLEOS ESSENCIAIS - LAVANDA</t>
  </si>
  <si>
    <t>ÓLEOS ESSENCIAIS 
LAVANDA- FRASCO COM 10 ML</t>
  </si>
  <si>
    <t>ÓLEOS ESSENCIAIS - TEA TREE</t>
  </si>
  <si>
    <t>ÓLEOS ESSENCIAIS - 
TEA TREE - 10 ML</t>
  </si>
  <si>
    <t>ÓLEOS VEGETAL - SEMENTE DE UVA</t>
  </si>
  <si>
    <t>ÓLEO VEGETAL 
SEMENTE DE UVA - 120 ML</t>
  </si>
  <si>
    <t>OLHO EM RESINA PLÁSTICA 6 PARTES</t>
  </si>
  <si>
    <t>OXIMETRO DE PULSO</t>
  </si>
  <si>
    <t>VISOR DIGITAL: LED UNICOLOR; MÉTODO DE MEDIÇÃO: FOTOELÉTRICO; FAIXA DE MEDIÇÃO: SPO2:70~99%/PULSO:30~235BPM;PULSAÇÃO: REPRESENTAÇÃO GRÁFICA DO PULSO NO VISOR; PRECISÃO: SP02: +/- 2%/ PULSO: +/-2% DESLIGAMENTO AUTOMÁTICO; LUMINOSIDADE: 10 GRADUAÇÕES DE LUMINOSIDADE DO VISOR, A NO 4 REPRESENTA A MÉDIA; DIMENSÕES DE OXIMETRO: COMP. 3,0 CM (30MM)/LARG. 5,5 CM (55 MM)/ALT. 3,5 CM(35 MM); PESO 50G APROX.;  CONDIÇÕES DE DFUNCIONAMENTO: 5ºC  A 40ºC - UMIDADE 15% A 80%
CONDIÇÕES DE ARMEZENAMENTO: 10ºC A 40ºC - UMIDADE 10% A 80%
ALIMENTAÇÃO: 2 PILHAS ALCALINAS, TIPO AAA (1,55V)</t>
  </si>
  <si>
    <t>PEDÔMETRO</t>
  </si>
  <si>
    <t>PILHA RECARREGÁVEL AA - 4 UNIDADES</t>
  </si>
  <si>
    <t>PINÇA ADSON COM DENTE DE RATO 16 CM</t>
  </si>
  <si>
    <t>PINÇA ALLIS EM AÇO INOX DE 18CM</t>
  </si>
  <si>
    <t>PINÇA ANATOMICA 16CM</t>
  </si>
  <si>
    <t>PINÇA FOERSTER RETA EM INOX 18CM</t>
  </si>
  <si>
    <t>PINÇA FOERSTER RETA PARA ASSEPSIA. FABRICADA EM AÇO INOX. TAMANHO 
18 CM.</t>
  </si>
  <si>
    <t>PINÇA GOIVA / ALVEOLOTOMO / LUER, PONTA CURVA - 15 CM.</t>
  </si>
  <si>
    <t>PLICÔMETRO - ADIPÔMETRO</t>
  </si>
  <si>
    <t>POSICIONADOR RADIOGRÁFICO ODONTOLÓGICO ADULTO</t>
  </si>
  <si>
    <t>POSTUROGRAFO / SIMETROGAFO</t>
  </si>
  <si>
    <t>POTE DAPPEN SILICONE TOTALMENTE AUTOCLAVÁVEL</t>
  </si>
  <si>
    <t>- ESTERILIZÁVEL EM AUTOCLAVE A 137°C. 
- POSSUI TRÊS CAVIDADES PARA MANIPULAÇÃO.
- MEDIDAS:
. ALTURA 2,5CM
. CONCAVIDADE SUPERIOR 2,5 CM - CAPACIDADE MÁXIMA 8ML
. CONCAVIDADE INFERIOR 1 CM - 2 CAVIDADES COM MÁXIMO DE 1/2ML POR CAVIDADE.</t>
  </si>
  <si>
    <t>RELÓGIO DE PLÁSTICO TIPO PAREDE</t>
  </si>
  <si>
    <t>RESINA TERMO POLIMERIZANTE (LENTA) PARA BASE DE DENTADURA, PALATO, PRÓTESE TOTAL OU PARCIAL. PÓ E LÍQUIDO. EMBALAGENS: POLÍMERO: 1 KG, MONÔMERO: 1 LITRO</t>
  </si>
  <si>
    <t>ROLO DE ESPUMA PARA FISIOTERAPIA EM COURVIM PRETO 60X25CM</t>
  </si>
  <si>
    <t>ROLO DE PAPEL LENÇOL DESCARTÁVEL 50CM X 50M</t>
  </si>
  <si>
    <t>SACO DE LIXO PRETO 30 LITROS 100 UNIDADES</t>
  </si>
  <si>
    <t>SERINGA DESCARTÁVEL  BICO LISO 10 ML</t>
  </si>
  <si>
    <t>SERINGA DESCARTÁVEL 1 ML</t>
  </si>
  <si>
    <t>SERINGA DESCARTÁVEL 20 ML</t>
  </si>
  <si>
    <t>SERINGAS DESCARTÁVEIS  SEM AGULHABICO SLIP - SEM ROSCA. LATEX FREE. ESTÉRIL. APIROGÊNICA. ATÓXICA. PRODUTO DE USO ÚNICO. CORPO TRANSPARENTE. CILINDRO COM ANEL DE RETENÇÃO.
HASTE COM QUEBRA DE SEGURANÇA.  SILICONIZADA. LOTE E DATA DE FABRICAÇÃO IMPRESSOS NO CORPO DA SERINGA.</t>
  </si>
  <si>
    <t>SERINGA DESCARTÁVEL BICO LUER LOCK 10 ML</t>
  </si>
  <si>
    <t>SERINGA DESCATÁVEL 5 ML</t>
  </si>
  <si>
    <t>SIMULADOR DE PARTO CLÁSSICO</t>
  </si>
  <si>
    <t>SISTEMA MUSCULAR  MEMBRO INFERIOR</t>
  </si>
  <si>
    <t>SISTEMA MUSCULAR:  MEMBRO INFERIOR SÃO IDENTIFICADOS OS MÚSCULOS SUPERFICIAIS E PROFUNDOS, ESTRUTURAS VASCULARES, NERVOS E LIGAMENTOS. AS PARTES SÃO REMOVÍVEIS:-SARTÓRIO;- BÍCEPS FEMORAL;- GLÚTEO MÁXIMO;- SÓLEO;- GASTROCNÊMIO;- GLÚTEOMÉDIO;- GRACIO;- SEMITENDINOSO E SEMIMEMBRANOSO;- RETO FEMORAL;
EXTENSOR DIGITORUM LOMGUS;- SOLA DO PÉ;- TENSOR DA FASCIA LATA;
MONTADO EM BASEMEDIDA: 110X19X15 CM
PESO APROX. 5100G"</t>
  </si>
  <si>
    <t>SORO RINGER COM LACTATO 500 ML</t>
  </si>
  <si>
    <t>COMPOSIÇÃO: CLORETO DE SÓDIO  0,60G, CLORETO DE POTÁSSIO  0,030G, CLORETO DE CÁLCIO  0,02G
LACTATO DE SÓDIO  0,30G, VEÍCULO Q.S.P. 100ML, FRASCOS DE POLIETILENO DE 500ML.</t>
  </si>
  <si>
    <t>TESOURA DE MAYO 15CM</t>
  </si>
  <si>
    <t>TESOURA ODONTOLÓGICA PARA OURO RETA</t>
  </si>
  <si>
    <t>TOALHAS 100% ALGODÃO COR BRANCA</t>
  </si>
  <si>
    <t>TOUCA DESCARTÁVEL SANFONADA BRANCA COM ELÁSTICO</t>
  </si>
  <si>
    <t>TRAVESSEIRO DE ESPUMA COURVIM COR AZUL ESCURO- 40X60CM</t>
  </si>
  <si>
    <t>TRENA DE MEDIDAS ANTROPOMÉTRICAS</t>
  </si>
  <si>
    <t>TRENA DE MEDIDAS ANTROPOMÉTRICAS. ESCALA EM CENTÍMETROS NOS DOIS LADOS DA FITA, COM 205 CM. MEDIÇÃO DE CIRCUNFERÊNCIAS CORPORAIS. DISPOSITIVO NA FITA, EM SUA EXTREMIDADE, PARA FIXAÇAO NA CAIXA DA TRENA E RETRAÇÃO AUTOMÁTICA.
RESOLUÇÃO EM MILÍMETROS. CAIXA CONFECCIONADA EM PLÁSTICO, FITA EM FIBRA DE VIDRO, MALEÁVEL E INELÁSTICA. RESISTENTE A QUEDAS ACIDENTAIS. ERGONÔMICA.</t>
  </si>
  <si>
    <t>ÚTERO ILUSTRATIVO</t>
  </si>
  <si>
    <t>TOTAL</t>
  </si>
  <si>
    <t>ITENS CANCELADOS</t>
  </si>
  <si>
    <t>MOTIVO</t>
  </si>
  <si>
    <t>QUANTIDADE ITENS</t>
  </si>
  <si>
    <t>% SOBRE TOTAL</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</si>
</sst>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R$-416]\ * #,##0.00_-;\-[$R$-416]\ * #,##0.00_-;_-[$R$-416]\ * \-??_-;_-@_-"/>
    <numFmt numFmtId="165" formatCode="[$R$-416]\ #,##0.00;[Red]\-[$R$-416]\ #,##0.00"/>
    <numFmt numFmtId="166" formatCode="_-[$R$-416]\ * #,##0.00_-;\-[$R$-416]\ * #,##0.00_-;_-[$R$-416]\ * &quot;-&quot;??_-;_-@_-"/>
    <numFmt numFmtId="167" formatCode="_(&quot;$&quot;* #,##0.00_);_(&quot;$&quot;* \(#,##0.00\);_(&quot;$&quot;* &quot;-&quot;??_);_(@_)"/>
    <numFmt numFmtId="168" formatCode="&quot;Sim&quot;;&quot;Sim&quot;;&quot;Não&quot;"/>
    <numFmt numFmtId="169" formatCode="&quot;Verdadeiro&quot;;&quot;Verdadeiro&quot;;&quot;Falso&quot;"/>
    <numFmt numFmtId="170" formatCode="&quot;Ativado&quot;;&quot;Ativado&quot;;&quot;Desativado&quot;"/>
    <numFmt numFmtId="171" formatCode="[$€-2]\ #,##0.00_);[Red]\([$€-2]\ #,##0.00\)"/>
  </numFmts>
  <fonts count="55">
    <font>
      <sz val="10"/>
      <name val="Arial"/>
      <family val="2"/>
    </font>
    <font>
      <sz val="8"/>
      <name val="Arial"/>
      <family val="2"/>
    </font>
    <font>
      <b/>
      <sz val="8"/>
      <name val="Arial"/>
      <family val="2"/>
    </font>
    <font>
      <b/>
      <sz val="9"/>
      <color indexed="8"/>
      <name val="Arial"/>
      <family val="2"/>
    </font>
    <font>
      <sz val="8"/>
      <color indexed="8"/>
      <name val="Arial"/>
      <family val="2"/>
    </font>
    <font>
      <b/>
      <sz val="12"/>
      <color indexed="8"/>
      <name val="Arial"/>
      <family val="2"/>
    </font>
    <font>
      <b/>
      <sz val="9"/>
      <name val="Arial"/>
      <family val="2"/>
    </font>
    <font>
      <b/>
      <sz val="10"/>
      <name val="Arial"/>
      <family val="2"/>
    </font>
    <font>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8"/>
      <color indexed="10"/>
      <name val="Arial"/>
      <family val="2"/>
    </font>
    <font>
      <b/>
      <sz val="8"/>
      <color indexed="10"/>
      <name val="Verdana"/>
      <family val="2"/>
    </font>
    <font>
      <b/>
      <sz val="10"/>
      <color indexed="10"/>
      <name val="Arial"/>
      <family val="2"/>
    </font>
    <font>
      <b/>
      <sz val="18"/>
      <color indexed="10"/>
      <name val="Arial"/>
      <family val="2"/>
    </font>
    <font>
      <b/>
      <sz val="12"/>
      <color indexed="10"/>
      <name val="Verdana"/>
      <family val="2"/>
    </font>
    <font>
      <sz val="11"/>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color rgb="FFFF0000"/>
      <name val="Arial"/>
      <family val="2"/>
    </font>
    <font>
      <b/>
      <sz val="8"/>
      <color rgb="FFFF0000"/>
      <name val="Verdana"/>
      <family val="2"/>
    </font>
    <font>
      <b/>
      <sz val="10"/>
      <color rgb="FFFF0000"/>
      <name val="Arial"/>
      <family val="2"/>
    </font>
    <font>
      <b/>
      <sz val="18"/>
      <color rgb="FFFF0000"/>
      <name val="Arial"/>
      <family val="2"/>
    </font>
    <font>
      <b/>
      <sz val="12"/>
      <color rgb="FFFF0000"/>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double">
        <color theme="4"/>
      </left>
      <right style="double">
        <color theme="4"/>
      </right>
      <top style="double">
        <color theme="4"/>
      </top>
      <bottom style="double">
        <color theme="4"/>
      </bottom>
    </border>
    <border>
      <left style="double">
        <color theme="4"/>
      </left>
      <right style="double">
        <color theme="4"/>
      </right>
      <top style="double">
        <color theme="4"/>
      </top>
      <bottom>
        <color indexed="63"/>
      </bottom>
    </border>
    <border>
      <left style="double">
        <color rgb="FF3F3F3F"/>
      </left>
      <right/>
      <top style="double">
        <color rgb="FF3F3F3F"/>
      </top>
      <bottom style="double">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1" fontId="1" fillId="0" borderId="2">
      <alignment horizontal="center" vertical="center" wrapText="1"/>
      <protection/>
    </xf>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167" fontId="0" fillId="0" borderId="0" applyFont="0" applyFill="0" applyBorder="0" applyAlignment="0" applyProtection="0"/>
    <xf numFmtId="0" fontId="41" fillId="31" borderId="0" applyNumberFormat="0" applyBorder="0" applyAlignment="0" applyProtection="0"/>
    <xf numFmtId="0" fontId="33" fillId="0" borderId="0">
      <alignment/>
      <protection/>
    </xf>
    <xf numFmtId="0" fontId="0" fillId="32" borderId="4" applyNumberFormat="0" applyFont="0" applyAlignment="0" applyProtection="0"/>
    <xf numFmtId="9" fontId="0" fillId="0" borderId="0" applyFill="0" applyBorder="0" applyAlignment="0" applyProtection="0"/>
    <xf numFmtId="0" fontId="42" fillId="21" borderId="5" applyNumberFormat="0" applyAlignment="0" applyProtection="0"/>
    <xf numFmtId="41" fontId="0" fillId="0" borderId="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ill="0" applyBorder="0" applyAlignment="0" applyProtection="0"/>
  </cellStyleXfs>
  <cellXfs count="125">
    <xf numFmtId="0" fontId="0" fillId="0" borderId="0" xfId="0" applyAlignment="1">
      <alignment/>
    </xf>
    <xf numFmtId="0" fontId="0" fillId="0" borderId="0" xfId="0" applyAlignment="1">
      <alignment horizontal="center"/>
    </xf>
    <xf numFmtId="1" fontId="1" fillId="0" borderId="0" xfId="0" applyNumberFormat="1" applyFont="1" applyAlignment="1">
      <alignment horizontal="center"/>
    </xf>
    <xf numFmtId="0" fontId="0" fillId="0" borderId="0" xfId="0" applyNumberFormat="1" applyAlignment="1">
      <alignment horizontal="center" vertical="center"/>
    </xf>
    <xf numFmtId="164" fontId="0" fillId="0" borderId="0" xfId="0" applyNumberFormat="1" applyAlignment="1">
      <alignment/>
    </xf>
    <xf numFmtId="0" fontId="0" fillId="0" borderId="0" xfId="0" applyAlignment="1">
      <alignment horizontal="center" vertical="center"/>
    </xf>
    <xf numFmtId="0" fontId="2" fillId="0" borderId="0" xfId="0" applyFont="1" applyBorder="1" applyAlignment="1">
      <alignment horizontal="center" wrapText="1"/>
    </xf>
    <xf numFmtId="0" fontId="1" fillId="0" borderId="0" xfId="0" applyFont="1" applyBorder="1" applyAlignment="1">
      <alignment/>
    </xf>
    <xf numFmtId="0" fontId="1" fillId="0" borderId="0" xfId="0" applyFont="1" applyBorder="1" applyAlignment="1">
      <alignment horizontal="center"/>
    </xf>
    <xf numFmtId="1" fontId="1" fillId="0" borderId="0" xfId="0" applyNumberFormat="1" applyFont="1" applyBorder="1" applyAlignment="1">
      <alignment horizontal="center"/>
    </xf>
    <xf numFmtId="0" fontId="1" fillId="0" borderId="0" xfId="0" applyNumberFormat="1" applyFont="1" applyBorder="1" applyAlignment="1">
      <alignment horizontal="center" vertical="center"/>
    </xf>
    <xf numFmtId="164" fontId="1" fillId="0" borderId="0" xfId="0" applyNumberFormat="1" applyFont="1" applyBorder="1" applyAlignment="1">
      <alignment/>
    </xf>
    <xf numFmtId="0" fontId="1" fillId="33" borderId="0" xfId="0" applyFont="1" applyFill="1" applyBorder="1" applyAlignment="1">
      <alignment/>
    </xf>
    <xf numFmtId="1" fontId="1" fillId="0" borderId="0" xfId="0" applyNumberFormat="1" applyFont="1" applyBorder="1" applyAlignment="1">
      <alignment/>
    </xf>
    <xf numFmtId="0" fontId="2" fillId="34"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164" fontId="2" fillId="33" borderId="10" xfId="0" applyNumberFormat="1" applyFont="1" applyFill="1" applyBorder="1" applyAlignment="1">
      <alignment horizontal="center" vertical="center" wrapText="1"/>
    </xf>
    <xf numFmtId="0" fontId="3" fillId="35" borderId="10" xfId="0" applyFont="1" applyFill="1" applyBorder="1" applyAlignment="1">
      <alignment horizontal="center" vertical="center" textRotation="90" wrapText="1"/>
    </xf>
    <xf numFmtId="0" fontId="3" fillId="35"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1" fillId="36" borderId="10" xfId="0" applyNumberFormat="1" applyFont="1" applyFill="1" applyBorder="1" applyAlignment="1">
      <alignment horizontal="center" vertical="center" wrapText="1"/>
    </xf>
    <xf numFmtId="1" fontId="1" fillId="36"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1" fillId="0" borderId="10" xfId="0" applyFont="1" applyBorder="1" applyAlignment="1">
      <alignment horizontal="justify" wrapText="1"/>
    </xf>
    <xf numFmtId="0" fontId="4" fillId="0" borderId="10" xfId="0" applyFont="1" applyFill="1" applyBorder="1" applyAlignment="1">
      <alignment horizontal="justify" vertical="center" wrapText="1"/>
    </xf>
    <xf numFmtId="0" fontId="1" fillId="0" borderId="10" xfId="0" applyFont="1" applyBorder="1" applyAlignment="1">
      <alignment horizontal="center" wrapText="1"/>
    </xf>
    <xf numFmtId="3" fontId="0" fillId="0" borderId="10" xfId="0" applyNumberFormat="1" applyBorder="1" applyAlignment="1">
      <alignment horizontal="center" vertical="center"/>
    </xf>
    <xf numFmtId="0" fontId="0" fillId="0" borderId="10" xfId="0" applyBorder="1" applyAlignment="1">
      <alignment horizontal="center" vertical="center"/>
    </xf>
    <xf numFmtId="0" fontId="6" fillId="0" borderId="10" xfId="0" applyFont="1" applyBorder="1" applyAlignment="1">
      <alignment horizontal="center" vertical="center"/>
    </xf>
    <xf numFmtId="49" fontId="1" fillId="0" borderId="10" xfId="0" applyNumberFormat="1" applyFont="1" applyBorder="1" applyAlignment="1">
      <alignment horizontal="center" wrapText="1"/>
    </xf>
    <xf numFmtId="0" fontId="1" fillId="36" borderId="10" xfId="0" applyFont="1" applyFill="1" applyBorder="1" applyAlignment="1">
      <alignment horizontal="center" vertical="center" wrapText="1"/>
    </xf>
    <xf numFmtId="165" fontId="1" fillId="0" borderId="10" xfId="0" applyNumberFormat="1" applyFont="1" applyBorder="1" applyAlignment="1">
      <alignment horizontal="center" wrapText="1"/>
    </xf>
    <xf numFmtId="2" fontId="1" fillId="36" borderId="10" xfId="0" applyNumberFormat="1" applyFont="1" applyFill="1" applyBorder="1" applyAlignment="1">
      <alignment horizontal="center" vertical="center" wrapText="1"/>
    </xf>
    <xf numFmtId="0" fontId="2" fillId="19" borderId="11" xfId="0" applyFont="1" applyFill="1" applyBorder="1" applyAlignment="1">
      <alignment horizontal="center" vertical="center" wrapText="1"/>
    </xf>
    <xf numFmtId="0" fontId="7" fillId="0" borderId="0" xfId="0" applyFont="1" applyBorder="1" applyAlignment="1">
      <alignment horizontal="center"/>
    </xf>
    <xf numFmtId="0" fontId="0" fillId="37" borderId="0" xfId="0" applyFill="1" applyAlignment="1">
      <alignment/>
    </xf>
    <xf numFmtId="0" fontId="7" fillId="16" borderId="11" xfId="0" applyFont="1" applyFill="1" applyBorder="1" applyAlignment="1">
      <alignment horizontal="center" vertical="center" wrapText="1"/>
    </xf>
    <xf numFmtId="1" fontId="7" fillId="16" borderId="11" xfId="0" applyNumberFormat="1" applyFont="1" applyFill="1" applyBorder="1" applyAlignment="1">
      <alignment horizontal="center" vertical="center" wrapText="1"/>
    </xf>
    <xf numFmtId="0" fontId="7" fillId="16" borderId="11" xfId="0" applyNumberFormat="1" applyFont="1" applyFill="1" applyBorder="1" applyAlignment="1">
      <alignment horizontal="center" vertical="center" wrapText="1"/>
    </xf>
    <xf numFmtId="166" fontId="7" fillId="16" borderId="11" xfId="0" applyNumberFormat="1" applyFont="1" applyFill="1" applyBorder="1" applyAlignment="1">
      <alignment horizontal="center" vertical="center" wrapText="1"/>
    </xf>
    <xf numFmtId="0" fontId="2" fillId="16" borderId="11" xfId="0" applyFont="1" applyFill="1" applyBorder="1" applyAlignment="1">
      <alignment horizontal="center" vertical="center" wrapText="1"/>
    </xf>
    <xf numFmtId="0" fontId="50" fillId="16" borderId="11" xfId="0" applyFont="1" applyFill="1" applyBorder="1" applyAlignment="1">
      <alignment horizontal="center" vertical="center" wrapText="1"/>
    </xf>
    <xf numFmtId="166" fontId="50" fillId="16" borderId="11" xfId="0" applyNumberFormat="1" applyFont="1" applyFill="1" applyBorder="1" applyAlignment="1">
      <alignment horizontal="center" vertical="center" wrapText="1"/>
    </xf>
    <xf numFmtId="0" fontId="1" fillId="38" borderId="11" xfId="0" applyFont="1" applyFill="1" applyBorder="1" applyAlignment="1">
      <alignment horizontal="center" vertical="center" wrapText="1"/>
    </xf>
    <xf numFmtId="2" fontId="1" fillId="38" borderId="11" xfId="0" applyNumberFormat="1" applyFont="1" applyFill="1" applyBorder="1" applyAlignment="1">
      <alignment horizontal="center" vertical="center" wrapText="1"/>
    </xf>
    <xf numFmtId="1" fontId="1" fillId="38" borderId="11" xfId="0" applyNumberFormat="1" applyFont="1" applyFill="1" applyBorder="1" applyAlignment="1">
      <alignment horizontal="center" vertical="center" wrapText="1"/>
    </xf>
    <xf numFmtId="0" fontId="1" fillId="38" borderId="11" xfId="0" applyFont="1" applyFill="1" applyBorder="1" applyAlignment="1">
      <alignment vertical="center" wrapText="1"/>
    </xf>
    <xf numFmtId="0" fontId="1" fillId="38" borderId="11" xfId="0" applyFont="1" applyFill="1" applyBorder="1" applyAlignment="1">
      <alignment horizontal="left" vertical="center" wrapText="1"/>
    </xf>
    <xf numFmtId="0" fontId="1" fillId="38" borderId="11" xfId="0" applyNumberFormat="1" applyFont="1" applyFill="1" applyBorder="1" applyAlignment="1">
      <alignment horizontal="center" vertical="center" wrapText="1"/>
    </xf>
    <xf numFmtId="166" fontId="1" fillId="38" borderId="11" xfId="0" applyNumberFormat="1" applyFont="1" applyFill="1" applyBorder="1" applyAlignment="1">
      <alignment horizontal="center" vertical="center" wrapText="1"/>
    </xf>
    <xf numFmtId="166" fontId="50" fillId="38" borderId="11" xfId="0" applyNumberFormat="1" applyFont="1" applyFill="1" applyBorder="1" applyAlignment="1">
      <alignment horizontal="center" vertical="center" wrapText="1"/>
    </xf>
    <xf numFmtId="0" fontId="50" fillId="38" borderId="11" xfId="0" applyFont="1" applyFill="1" applyBorder="1" applyAlignment="1">
      <alignment horizontal="center" wrapText="1"/>
    </xf>
    <xf numFmtId="0" fontId="50" fillId="38" borderId="11" xfId="0" applyFont="1" applyFill="1" applyBorder="1" applyAlignment="1">
      <alignment horizontal="center" vertical="center" wrapText="1"/>
    </xf>
    <xf numFmtId="8" fontId="51" fillId="38" borderId="11" xfId="0" applyNumberFormat="1" applyFont="1" applyFill="1" applyBorder="1" applyAlignment="1">
      <alignment horizontal="center" vertical="center"/>
    </xf>
    <xf numFmtId="0" fontId="7" fillId="38" borderId="11" xfId="0" applyFont="1" applyFill="1" applyBorder="1" applyAlignment="1">
      <alignment horizontal="center"/>
    </xf>
    <xf numFmtId="0" fontId="1" fillId="37" borderId="11" xfId="0" applyFont="1" applyFill="1" applyBorder="1" applyAlignment="1">
      <alignment horizontal="center" vertical="center" wrapText="1"/>
    </xf>
    <xf numFmtId="2" fontId="1" fillId="37" borderId="11" xfId="0" applyNumberFormat="1" applyFont="1" applyFill="1" applyBorder="1" applyAlignment="1">
      <alignment horizontal="center" vertical="center" wrapText="1"/>
    </xf>
    <xf numFmtId="1" fontId="1" fillId="37" borderId="11" xfId="0" applyNumberFormat="1" applyFont="1" applyFill="1" applyBorder="1" applyAlignment="1">
      <alignment horizontal="center" vertical="center" wrapText="1"/>
    </xf>
    <xf numFmtId="0" fontId="1" fillId="37" borderId="11" xfId="0" applyFont="1" applyFill="1" applyBorder="1" applyAlignment="1">
      <alignment vertical="center" wrapText="1"/>
    </xf>
    <xf numFmtId="0" fontId="1" fillId="37" borderId="11" xfId="0" applyFont="1" applyFill="1" applyBorder="1" applyAlignment="1">
      <alignment horizontal="left" vertical="center" wrapText="1"/>
    </xf>
    <xf numFmtId="0" fontId="1" fillId="37" borderId="11" xfId="0" applyNumberFormat="1" applyFont="1" applyFill="1" applyBorder="1" applyAlignment="1">
      <alignment horizontal="center" vertical="center" wrapText="1"/>
    </xf>
    <xf numFmtId="166" fontId="1" fillId="37" borderId="11" xfId="0" applyNumberFormat="1" applyFont="1" applyFill="1" applyBorder="1" applyAlignment="1">
      <alignment horizontal="center" vertical="center" wrapText="1"/>
    </xf>
    <xf numFmtId="166" fontId="50" fillId="37" borderId="11" xfId="0" applyNumberFormat="1" applyFont="1" applyFill="1" applyBorder="1" applyAlignment="1">
      <alignment horizontal="center" vertical="center" wrapText="1"/>
    </xf>
    <xf numFmtId="49" fontId="50" fillId="37" borderId="11" xfId="0" applyNumberFormat="1" applyFont="1" applyFill="1" applyBorder="1" applyAlignment="1">
      <alignment horizontal="center" vertical="center"/>
    </xf>
    <xf numFmtId="0" fontId="50" fillId="37" borderId="11" xfId="0" applyFont="1" applyFill="1" applyBorder="1" applyAlignment="1">
      <alignment horizontal="center" vertical="center" wrapText="1"/>
    </xf>
    <xf numFmtId="0" fontId="50" fillId="39" borderId="11" xfId="0" applyFont="1" applyFill="1" applyBorder="1" applyAlignment="1">
      <alignment horizontal="center" vertical="center"/>
    </xf>
    <xf numFmtId="8" fontId="51" fillId="37" borderId="11" xfId="0" applyNumberFormat="1" applyFont="1" applyFill="1" applyBorder="1" applyAlignment="1">
      <alignment horizontal="center" vertical="center"/>
    </xf>
    <xf numFmtId="0" fontId="7" fillId="37" borderId="11" xfId="0" applyFont="1" applyFill="1" applyBorder="1" applyAlignment="1">
      <alignment horizontal="center"/>
    </xf>
    <xf numFmtId="49" fontId="50" fillId="37" borderId="11" xfId="0" applyNumberFormat="1" applyFont="1" applyFill="1" applyBorder="1" applyAlignment="1">
      <alignment horizontal="center" vertical="center" wrapText="1"/>
    </xf>
    <xf numFmtId="0" fontId="50" fillId="39" borderId="11" xfId="0" applyFont="1" applyFill="1" applyBorder="1" applyAlignment="1">
      <alignment horizontal="center" vertical="center" wrapText="1"/>
    </xf>
    <xf numFmtId="0" fontId="1" fillId="37" borderId="11" xfId="0" applyNumberFormat="1" applyFont="1" applyFill="1" applyBorder="1" applyAlignment="1">
      <alignment vertical="center" wrapText="1"/>
    </xf>
    <xf numFmtId="166" fontId="1" fillId="37" borderId="11" xfId="0" applyNumberFormat="1" applyFont="1" applyFill="1" applyBorder="1" applyAlignment="1">
      <alignment vertical="center" wrapText="1"/>
    </xf>
    <xf numFmtId="166" fontId="50" fillId="37" borderId="11" xfId="0" applyNumberFormat="1" applyFont="1" applyFill="1" applyBorder="1" applyAlignment="1">
      <alignment vertical="center" wrapText="1"/>
    </xf>
    <xf numFmtId="165" fontId="50" fillId="37" borderId="11" xfId="0" applyNumberFormat="1" applyFont="1" applyFill="1" applyBorder="1" applyAlignment="1">
      <alignment horizontal="center" vertical="center" wrapText="1"/>
    </xf>
    <xf numFmtId="0" fontId="1" fillId="8" borderId="11" xfId="0" applyFont="1" applyFill="1" applyBorder="1" applyAlignment="1">
      <alignment horizontal="center" vertical="center" wrapText="1"/>
    </xf>
    <xf numFmtId="2" fontId="1" fillId="8" borderId="11" xfId="0" applyNumberFormat="1" applyFont="1" applyFill="1" applyBorder="1" applyAlignment="1">
      <alignment horizontal="center" vertical="center" wrapText="1"/>
    </xf>
    <xf numFmtId="1" fontId="1" fillId="8" borderId="11" xfId="0" applyNumberFormat="1" applyFont="1" applyFill="1" applyBorder="1" applyAlignment="1">
      <alignment horizontal="center" vertical="center" wrapText="1"/>
    </xf>
    <xf numFmtId="0" fontId="1" fillId="8" borderId="11" xfId="0" applyFont="1" applyFill="1" applyBorder="1" applyAlignment="1">
      <alignment vertical="center" wrapText="1"/>
    </xf>
    <xf numFmtId="0" fontId="1" fillId="8" borderId="11" xfId="0" applyFont="1" applyFill="1" applyBorder="1" applyAlignment="1">
      <alignment horizontal="left" vertical="center" wrapText="1"/>
    </xf>
    <xf numFmtId="0" fontId="1" fillId="8" borderId="11" xfId="0" applyNumberFormat="1" applyFont="1" applyFill="1" applyBorder="1" applyAlignment="1">
      <alignment horizontal="center" vertical="center" wrapText="1"/>
    </xf>
    <xf numFmtId="166" fontId="1" fillId="8" borderId="11" xfId="0" applyNumberFormat="1" applyFont="1" applyFill="1" applyBorder="1" applyAlignment="1">
      <alignment horizontal="center" vertical="center" wrapText="1"/>
    </xf>
    <xf numFmtId="165" fontId="50" fillId="8" borderId="11" xfId="0" applyNumberFormat="1" applyFont="1" applyFill="1" applyBorder="1" applyAlignment="1">
      <alignment horizontal="center" vertical="center" wrapText="1"/>
    </xf>
    <xf numFmtId="0" fontId="50" fillId="8" borderId="11" xfId="0" applyFont="1" applyFill="1" applyBorder="1" applyAlignment="1">
      <alignment horizontal="center" vertical="center" wrapText="1"/>
    </xf>
    <xf numFmtId="166" fontId="50" fillId="8" borderId="11" xfId="0" applyNumberFormat="1" applyFont="1" applyFill="1" applyBorder="1" applyAlignment="1">
      <alignment horizontal="center" vertical="center" wrapText="1"/>
    </xf>
    <xf numFmtId="8" fontId="51" fillId="8" borderId="11" xfId="0" applyNumberFormat="1" applyFont="1" applyFill="1" applyBorder="1" applyAlignment="1">
      <alignment horizontal="center" vertical="center"/>
    </xf>
    <xf numFmtId="0" fontId="7" fillId="8" borderId="11" xfId="0" applyFont="1" applyFill="1" applyBorder="1" applyAlignment="1">
      <alignment horizontal="center"/>
    </xf>
    <xf numFmtId="167" fontId="1" fillId="37" borderId="11" xfId="48" applyFont="1" applyFill="1" applyBorder="1" applyAlignment="1">
      <alignment horizontal="center" vertical="center" wrapText="1"/>
    </xf>
    <xf numFmtId="3" fontId="52" fillId="37" borderId="11" xfId="0" applyNumberFormat="1" applyFont="1" applyFill="1" applyBorder="1" applyAlignment="1">
      <alignment horizontal="center" vertical="center"/>
    </xf>
    <xf numFmtId="0" fontId="6" fillId="37" borderId="11" xfId="0" applyFont="1" applyFill="1" applyBorder="1" applyAlignment="1">
      <alignment horizontal="center" vertical="center"/>
    </xf>
    <xf numFmtId="0" fontId="52" fillId="37" borderId="11" xfId="0" applyFont="1" applyFill="1" applyBorder="1" applyAlignment="1">
      <alignment horizontal="center" vertical="center"/>
    </xf>
    <xf numFmtId="166" fontId="8" fillId="37" borderId="12" xfId="0" applyNumberFormat="1" applyFont="1" applyFill="1" applyBorder="1" applyAlignment="1">
      <alignment horizontal="center" vertical="center" wrapText="1"/>
    </xf>
    <xf numFmtId="0" fontId="1" fillId="37" borderId="12" xfId="0" applyFont="1" applyFill="1" applyBorder="1" applyAlignment="1">
      <alignment horizontal="center" vertical="center" wrapText="1"/>
    </xf>
    <xf numFmtId="166" fontId="53" fillId="19" borderId="12" xfId="0" applyNumberFormat="1" applyFont="1" applyFill="1" applyBorder="1" applyAlignment="1">
      <alignment horizontal="center" vertical="center" wrapText="1"/>
    </xf>
    <xf numFmtId="8" fontId="54" fillId="0" borderId="12" xfId="0" applyNumberFormat="1" applyFont="1" applyBorder="1" applyAlignment="1">
      <alignment horizontal="center" vertical="center"/>
    </xf>
    <xf numFmtId="0" fontId="50" fillId="37" borderId="12" xfId="0" applyNumberFormat="1" applyFont="1" applyFill="1" applyBorder="1" applyAlignment="1">
      <alignment horizontal="center" vertical="center" wrapText="1"/>
    </xf>
    <xf numFmtId="0" fontId="50" fillId="7" borderId="12" xfId="0" applyNumberFormat="1" applyFont="1" applyFill="1" applyBorder="1" applyAlignment="1">
      <alignment horizontal="center" vertical="center" wrapText="1"/>
    </xf>
    <xf numFmtId="0" fontId="0" fillId="0" borderId="11" xfId="0" applyBorder="1" applyAlignment="1">
      <alignment/>
    </xf>
    <xf numFmtId="0" fontId="1" fillId="37" borderId="0" xfId="0" applyFont="1" applyFill="1" applyBorder="1" applyAlignment="1">
      <alignment horizontal="center" vertical="center" wrapText="1"/>
    </xf>
    <xf numFmtId="2" fontId="1" fillId="37" borderId="0" xfId="0" applyNumberFormat="1" applyFont="1" applyFill="1" applyBorder="1" applyAlignment="1">
      <alignment horizontal="center" vertical="center" wrapText="1"/>
    </xf>
    <xf numFmtId="1" fontId="1" fillId="37" borderId="0" xfId="0" applyNumberFormat="1" applyFont="1" applyFill="1" applyBorder="1" applyAlignment="1">
      <alignment horizontal="center" vertical="center" wrapText="1"/>
    </xf>
    <xf numFmtId="0" fontId="1" fillId="37" borderId="0" xfId="0" applyFont="1" applyFill="1" applyBorder="1" applyAlignment="1">
      <alignment vertical="center" wrapText="1"/>
    </xf>
    <xf numFmtId="0" fontId="1" fillId="37" borderId="0" xfId="0" applyFont="1" applyFill="1" applyBorder="1" applyAlignment="1">
      <alignment horizontal="left" vertical="center" wrapText="1"/>
    </xf>
    <xf numFmtId="0" fontId="1" fillId="37" borderId="0" xfId="0" applyNumberFormat="1" applyFont="1" applyFill="1" applyBorder="1" applyAlignment="1">
      <alignment horizontal="center" vertical="center" wrapText="1"/>
    </xf>
    <xf numFmtId="166" fontId="1" fillId="37" borderId="0" xfId="0" applyNumberFormat="1" applyFont="1" applyFill="1" applyBorder="1" applyAlignment="1">
      <alignment horizontal="center" vertical="center" wrapText="1"/>
    </xf>
    <xf numFmtId="0" fontId="7" fillId="37" borderId="0" xfId="0" applyFont="1" applyFill="1" applyBorder="1" applyAlignment="1">
      <alignment horizontal="center"/>
    </xf>
    <xf numFmtId="0" fontId="0" fillId="37" borderId="0" xfId="0" applyFill="1" applyBorder="1" applyAlignment="1">
      <alignment/>
    </xf>
    <xf numFmtId="0" fontId="7" fillId="0" borderId="11" xfId="0" applyFont="1" applyBorder="1" applyAlignment="1">
      <alignment horizontal="center"/>
    </xf>
    <xf numFmtId="0" fontId="0" fillId="0" borderId="11" xfId="0" applyFont="1" applyBorder="1" applyAlignment="1">
      <alignment horizontal="center"/>
    </xf>
    <xf numFmtId="0" fontId="7" fillId="0" borderId="11" xfId="0" applyFont="1" applyBorder="1" applyAlignment="1">
      <alignment/>
    </xf>
    <xf numFmtId="0" fontId="7" fillId="37" borderId="11" xfId="0" applyFont="1" applyFill="1" applyBorder="1" applyAlignment="1">
      <alignment/>
    </xf>
    <xf numFmtId="0" fontId="0" fillId="0" borderId="11" xfId="0" applyFont="1" applyBorder="1" applyAlignment="1">
      <alignment horizontal="left" wrapText="1"/>
    </xf>
    <xf numFmtId="0" fontId="0" fillId="37" borderId="11" xfId="0" applyFill="1" applyBorder="1" applyAlignment="1">
      <alignment/>
    </xf>
    <xf numFmtId="9" fontId="0" fillId="0" borderId="11" xfId="52" applyFont="1" applyBorder="1" applyAlignment="1">
      <alignment/>
    </xf>
    <xf numFmtId="0" fontId="0" fillId="0" borderId="11" xfId="0" applyFont="1" applyBorder="1" applyAlignment="1">
      <alignment wrapText="1"/>
    </xf>
    <xf numFmtId="1" fontId="31" fillId="0" borderId="13" xfId="33" applyNumberFormat="1" applyFont="1" applyFill="1" applyBorder="1" applyAlignment="1">
      <alignment horizontal="center" vertical="center" wrapText="1"/>
    </xf>
    <xf numFmtId="1" fontId="1" fillId="0" borderId="13" xfId="33" applyNumberFormat="1" applyFont="1" applyFill="1" applyBorder="1" applyAlignment="1">
      <alignment horizontal="center" vertical="center" wrapText="1"/>
    </xf>
    <xf numFmtId="1" fontId="1" fillId="0" borderId="2" xfId="37">
      <alignment horizontal="center" vertical="center" wrapText="1"/>
      <protection/>
    </xf>
    <xf numFmtId="0" fontId="1" fillId="37" borderId="12" xfId="0" applyNumberFormat="1" applyFont="1" applyFill="1" applyBorder="1" applyAlignment="1">
      <alignment horizontal="center" vertical="center" wrapText="1"/>
    </xf>
    <xf numFmtId="0" fontId="7" fillId="0" borderId="11" xfId="0" applyFont="1" applyBorder="1" applyAlignment="1">
      <alignment horizontal="center"/>
    </xf>
    <xf numFmtId="0" fontId="0" fillId="0" borderId="0" xfId="0" applyBorder="1" applyAlignment="1">
      <alignment/>
    </xf>
    <xf numFmtId="0" fontId="7" fillId="19" borderId="11" xfId="0" applyFont="1" applyFill="1" applyBorder="1" applyAlignment="1">
      <alignment horizontal="center" vertical="center"/>
    </xf>
    <xf numFmtId="0" fontId="0" fillId="0" borderId="0" xfId="0" applyAlignment="1">
      <alignment/>
    </xf>
    <xf numFmtId="0" fontId="1" fillId="37" borderId="12" xfId="0" applyFont="1" applyFill="1" applyBorder="1" applyAlignment="1">
      <alignment horizontal="center" vertical="center"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denilson" xfId="37"/>
    <cellStyle name="Ênfase1" xfId="38"/>
    <cellStyle name="Ênfase2" xfId="39"/>
    <cellStyle name="Ênfase3" xfId="40"/>
    <cellStyle name="Ênfase4" xfId="41"/>
    <cellStyle name="Ênfase5" xfId="42"/>
    <cellStyle name="Ênfase6" xfId="43"/>
    <cellStyle name="Entrada" xfId="44"/>
    <cellStyle name="Incorreto" xfId="45"/>
    <cellStyle name="Currency" xfId="46"/>
    <cellStyle name="Currency [0]" xfId="47"/>
    <cellStyle name="Moeda 2" xfId="48"/>
    <cellStyle name="Neutra" xfId="49"/>
    <cellStyle name="Normal 2"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3D69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8E4B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7"/>
  <sheetViews>
    <sheetView tabSelected="1" zoomScalePageLayoutView="0" workbookViewId="0" topLeftCell="B1">
      <selection activeCell="A1" sqref="A1:L1"/>
    </sheetView>
  </sheetViews>
  <sheetFormatPr defaultColWidth="9.140625" defaultRowHeight="12.75"/>
  <cols>
    <col min="1" max="1" width="40.00390625" style="0" hidden="1" customWidth="1"/>
    <col min="2" max="2" width="20.00390625" style="0" customWidth="1"/>
    <col min="3" max="3" width="14.00390625" style="1" customWidth="1"/>
    <col min="4" max="4" width="44.140625" style="1" customWidth="1"/>
    <col min="5" max="5" width="72.00390625" style="2" customWidth="1"/>
    <col min="6" max="6" width="20.00390625" style="3" customWidth="1"/>
    <col min="7" max="7" width="12.00390625" style="0" customWidth="1"/>
    <col min="8" max="9" width="20.00390625" style="0" customWidth="1"/>
    <col min="10" max="10" width="20.00390625" style="4" customWidth="1"/>
    <col min="11" max="12" width="20.00390625" style="0" customWidth="1"/>
    <col min="13" max="14" width="20.00390625" style="5" customWidth="1"/>
    <col min="15" max="17" width="20.00390625" style="0" customWidth="1"/>
    <col min="18" max="18" width="25.00390625" style="0" customWidth="1"/>
    <col min="19" max="19" width="19.7109375" style="0" bestFit="1" customWidth="1"/>
    <col min="20" max="20" width="16.8515625" style="0" customWidth="1"/>
    <col min="21" max="21" width="14.57421875" style="0" customWidth="1"/>
    <col min="22" max="22" width="13.8515625" style="0" customWidth="1"/>
    <col min="23" max="23" width="15.7109375" style="0" customWidth="1"/>
    <col min="24" max="25" width="25.00390625" style="0" customWidth="1"/>
    <col min="26" max="27" width="27.8515625" style="0" customWidth="1"/>
    <col min="28" max="30" width="9.140625" style="0" customWidth="1"/>
    <col min="31" max="31" width="13.7109375" style="0" customWidth="1"/>
    <col min="32" max="38" width="25.00390625" style="0" customWidth="1"/>
    <col min="39" max="39" width="9.140625" style="0" customWidth="1"/>
  </cols>
  <sheetData>
    <row r="1" spans="1:12" ht="12.75">
      <c r="A1" s="121"/>
      <c r="B1" s="121"/>
      <c r="C1" s="121"/>
      <c r="D1" s="121"/>
      <c r="E1" s="121"/>
      <c r="F1" s="121"/>
      <c r="G1" s="121"/>
      <c r="H1" s="121"/>
      <c r="I1" s="121"/>
      <c r="J1" s="121"/>
      <c r="K1" s="121"/>
      <c r="L1" s="121"/>
    </row>
    <row r="2" spans="1:12" ht="12.75">
      <c r="A2" s="121"/>
      <c r="B2" s="121"/>
      <c r="C2" s="121"/>
      <c r="D2" s="121"/>
      <c r="E2" s="121"/>
      <c r="F2" s="121"/>
      <c r="G2" s="121"/>
      <c r="H2" s="121"/>
      <c r="I2" s="121"/>
      <c r="J2" s="121"/>
      <c r="K2" s="121"/>
      <c r="L2" s="121"/>
    </row>
    <row r="3" spans="1:12" ht="12.75">
      <c r="A3" s="6" t="s">
        <v>0</v>
      </c>
      <c r="B3" s="7" t="s">
        <v>1</v>
      </c>
      <c r="C3" s="7"/>
      <c r="D3" s="8"/>
      <c r="E3" s="9"/>
      <c r="F3" s="10"/>
      <c r="G3" s="7"/>
      <c r="H3" s="7"/>
      <c r="I3" s="7"/>
      <c r="J3" s="11"/>
      <c r="K3" s="7"/>
      <c r="L3" s="7"/>
    </row>
    <row r="4" spans="1:12" ht="12.75">
      <c r="A4" s="12"/>
      <c r="B4" s="7" t="s">
        <v>2</v>
      </c>
      <c r="C4" s="6"/>
      <c r="D4" s="7"/>
      <c r="E4" s="13"/>
      <c r="F4" s="7"/>
      <c r="G4" s="6"/>
      <c r="H4" s="7"/>
      <c r="I4" s="7"/>
      <c r="J4" s="6"/>
      <c r="K4" s="7"/>
      <c r="L4" s="7"/>
    </row>
    <row r="5" spans="1:15" s="5" customFormat="1" ht="126" customHeight="1">
      <c r="A5" s="14" t="s">
        <v>3</v>
      </c>
      <c r="B5" s="14" t="s">
        <v>4</v>
      </c>
      <c r="C5" s="14" t="s">
        <v>5</v>
      </c>
      <c r="D5" s="15" t="s">
        <v>6</v>
      </c>
      <c r="E5" s="16" t="s">
        <v>7</v>
      </c>
      <c r="F5" s="15" t="s">
        <v>8</v>
      </c>
      <c r="G5" s="14" t="s">
        <v>9</v>
      </c>
      <c r="H5" s="14" t="s">
        <v>10</v>
      </c>
      <c r="I5" s="14" t="s">
        <v>11</v>
      </c>
      <c r="J5" s="17" t="s">
        <v>12</v>
      </c>
      <c r="K5" s="15" t="s">
        <v>13</v>
      </c>
      <c r="L5" s="15" t="s">
        <v>14</v>
      </c>
      <c r="M5" s="18" t="s">
        <v>15</v>
      </c>
      <c r="N5" s="18" t="s">
        <v>16</v>
      </c>
      <c r="O5" s="19" t="s">
        <v>17</v>
      </c>
    </row>
    <row r="6" spans="1:15" ht="33.75">
      <c r="A6" s="20" t="s">
        <v>18</v>
      </c>
      <c r="B6" s="20" t="s">
        <v>15</v>
      </c>
      <c r="C6" s="21" t="s">
        <v>19</v>
      </c>
      <c r="D6" s="22" t="s">
        <v>20</v>
      </c>
      <c r="E6" s="23">
        <v>1</v>
      </c>
      <c r="F6" s="24">
        <v>1</v>
      </c>
      <c r="G6" s="25" t="s">
        <v>21</v>
      </c>
      <c r="H6" s="26" t="s">
        <v>22</v>
      </c>
      <c r="I6" s="20"/>
      <c r="J6" s="27" t="s">
        <v>23</v>
      </c>
      <c r="K6" s="25" t="s">
        <v>23</v>
      </c>
      <c r="L6" s="27" t="s">
        <v>23</v>
      </c>
      <c r="M6" s="28"/>
      <c r="N6" s="29">
        <v>10</v>
      </c>
      <c r="O6" s="30">
        <f aca="true" t="shared" si="0" ref="O6:O178">M6+N6</f>
        <v>10</v>
      </c>
    </row>
    <row r="7" spans="1:15" ht="56.25">
      <c r="A7" s="20" t="s">
        <v>18</v>
      </c>
      <c r="B7" s="20" t="s">
        <v>15</v>
      </c>
      <c r="C7" s="21" t="s">
        <v>24</v>
      </c>
      <c r="D7" s="22" t="s">
        <v>20</v>
      </c>
      <c r="E7" s="23">
        <v>2</v>
      </c>
      <c r="F7" s="24">
        <v>2</v>
      </c>
      <c r="G7" s="25" t="s">
        <v>25</v>
      </c>
      <c r="H7" s="26" t="s">
        <v>26</v>
      </c>
      <c r="I7" s="20" t="s">
        <v>27</v>
      </c>
      <c r="J7" s="31" t="s">
        <v>28</v>
      </c>
      <c r="K7" s="25" t="s">
        <v>29</v>
      </c>
      <c r="L7" s="32" t="s">
        <v>30</v>
      </c>
      <c r="M7" s="28"/>
      <c r="N7" s="29">
        <v>10</v>
      </c>
      <c r="O7" s="30">
        <f t="shared" si="0"/>
        <v>10</v>
      </c>
    </row>
    <row r="8" spans="1:15" ht="135">
      <c r="A8" s="20" t="s">
        <v>18</v>
      </c>
      <c r="B8" s="20" t="s">
        <v>15</v>
      </c>
      <c r="C8" s="21" t="s">
        <v>31</v>
      </c>
      <c r="D8" s="22" t="s">
        <v>20</v>
      </c>
      <c r="E8" s="23">
        <v>3</v>
      </c>
      <c r="F8" s="24">
        <v>3</v>
      </c>
      <c r="G8" s="25" t="s">
        <v>32</v>
      </c>
      <c r="H8" s="26" t="s">
        <v>33</v>
      </c>
      <c r="I8" s="20" t="s">
        <v>27</v>
      </c>
      <c r="J8" s="27" t="s">
        <v>23</v>
      </c>
      <c r="K8" s="25" t="s">
        <v>23</v>
      </c>
      <c r="L8" s="27" t="s">
        <v>23</v>
      </c>
      <c r="M8" s="28"/>
      <c r="N8" s="29">
        <v>3</v>
      </c>
      <c r="O8" s="30">
        <f t="shared" si="0"/>
        <v>3</v>
      </c>
    </row>
    <row r="9" spans="1:15" ht="56.25">
      <c r="A9" s="20" t="s">
        <v>18</v>
      </c>
      <c r="B9" s="20" t="s">
        <v>15</v>
      </c>
      <c r="C9" s="21" t="s">
        <v>34</v>
      </c>
      <c r="D9" s="22" t="s">
        <v>35</v>
      </c>
      <c r="E9" s="23">
        <v>4</v>
      </c>
      <c r="F9" s="24">
        <v>4</v>
      </c>
      <c r="G9" s="25" t="s">
        <v>32</v>
      </c>
      <c r="H9" s="26" t="s">
        <v>36</v>
      </c>
      <c r="I9" s="20" t="s">
        <v>37</v>
      </c>
      <c r="J9" s="31" t="s">
        <v>38</v>
      </c>
      <c r="K9" s="25" t="s">
        <v>39</v>
      </c>
      <c r="L9" s="32" t="s">
        <v>40</v>
      </c>
      <c r="M9" s="28"/>
      <c r="N9" s="29">
        <v>5</v>
      </c>
      <c r="O9" s="30">
        <f t="shared" si="0"/>
        <v>5</v>
      </c>
    </row>
    <row r="10" spans="1:15" ht="45">
      <c r="A10" s="20" t="s">
        <v>18</v>
      </c>
      <c r="B10" s="20" t="s">
        <v>15</v>
      </c>
      <c r="C10" s="21" t="s">
        <v>41</v>
      </c>
      <c r="D10" s="22" t="s">
        <v>20</v>
      </c>
      <c r="E10" s="23">
        <v>6</v>
      </c>
      <c r="F10" s="24">
        <f aca="true" t="shared" si="1" ref="F10:F178">F9+1</f>
        <v>5</v>
      </c>
      <c r="G10" s="25" t="s">
        <v>32</v>
      </c>
      <c r="H10" s="26" t="s">
        <v>42</v>
      </c>
      <c r="I10" s="20"/>
      <c r="J10" s="27" t="s">
        <v>23</v>
      </c>
      <c r="K10" s="25" t="s">
        <v>23</v>
      </c>
      <c r="L10" s="27" t="s">
        <v>23</v>
      </c>
      <c r="M10" s="28"/>
      <c r="N10" s="29">
        <v>3</v>
      </c>
      <c r="O10" s="30">
        <f t="shared" si="0"/>
        <v>3</v>
      </c>
    </row>
    <row r="11" spans="1:15" ht="67.5">
      <c r="A11" s="20" t="s">
        <v>18</v>
      </c>
      <c r="B11" s="20" t="s">
        <v>15</v>
      </c>
      <c r="C11" s="21" t="s">
        <v>43</v>
      </c>
      <c r="D11" s="22" t="s">
        <v>20</v>
      </c>
      <c r="E11" s="23">
        <v>7</v>
      </c>
      <c r="F11" s="24">
        <f t="shared" si="1"/>
        <v>6</v>
      </c>
      <c r="G11" s="25" t="s">
        <v>32</v>
      </c>
      <c r="H11" s="26" t="s">
        <v>44</v>
      </c>
      <c r="I11" s="20"/>
      <c r="J11" s="27" t="s">
        <v>23</v>
      </c>
      <c r="K11" s="25" t="s">
        <v>23</v>
      </c>
      <c r="L11" s="27" t="s">
        <v>23</v>
      </c>
      <c r="M11" s="28"/>
      <c r="N11" s="29">
        <v>3</v>
      </c>
      <c r="O11" s="30">
        <f t="shared" si="0"/>
        <v>3</v>
      </c>
    </row>
    <row r="12" spans="1:15" ht="45">
      <c r="A12" s="20" t="s">
        <v>18</v>
      </c>
      <c r="B12" s="20" t="s">
        <v>15</v>
      </c>
      <c r="C12" s="21" t="s">
        <v>45</v>
      </c>
      <c r="D12" s="22" t="s">
        <v>35</v>
      </c>
      <c r="E12" s="23">
        <v>9</v>
      </c>
      <c r="F12" s="24">
        <f t="shared" si="1"/>
        <v>7</v>
      </c>
      <c r="G12" s="25" t="s">
        <v>32</v>
      </c>
      <c r="H12" s="26" t="s">
        <v>46</v>
      </c>
      <c r="I12" s="20" t="s">
        <v>37</v>
      </c>
      <c r="J12" s="31" t="s">
        <v>47</v>
      </c>
      <c r="K12" s="25" t="s">
        <v>48</v>
      </c>
      <c r="L12" s="32" t="s">
        <v>49</v>
      </c>
      <c r="M12" s="28"/>
      <c r="N12" s="29">
        <v>1</v>
      </c>
      <c r="O12" s="30">
        <f t="shared" si="0"/>
        <v>1</v>
      </c>
    </row>
    <row r="13" spans="1:15" ht="78.75">
      <c r="A13" s="20" t="s">
        <v>18</v>
      </c>
      <c r="B13" s="20" t="s">
        <v>15</v>
      </c>
      <c r="C13" s="21" t="s">
        <v>50</v>
      </c>
      <c r="D13" s="22" t="s">
        <v>51</v>
      </c>
      <c r="E13" s="23">
        <v>10</v>
      </c>
      <c r="F13" s="24">
        <f t="shared" si="1"/>
        <v>8</v>
      </c>
      <c r="G13" s="25" t="s">
        <v>52</v>
      </c>
      <c r="H13" s="26" t="s">
        <v>53</v>
      </c>
      <c r="I13" s="20" t="s">
        <v>54</v>
      </c>
      <c r="J13" s="27" t="s">
        <v>23</v>
      </c>
      <c r="K13" s="25" t="s">
        <v>23</v>
      </c>
      <c r="L13" s="27" t="s">
        <v>23</v>
      </c>
      <c r="M13" s="28"/>
      <c r="N13" s="29">
        <v>5</v>
      </c>
      <c r="O13" s="30">
        <f t="shared" si="0"/>
        <v>5</v>
      </c>
    </row>
    <row r="14" spans="1:15" ht="180">
      <c r="A14" s="20" t="s">
        <v>18</v>
      </c>
      <c r="B14" s="20" t="s">
        <v>15</v>
      </c>
      <c r="C14" s="21" t="s">
        <v>55</v>
      </c>
      <c r="D14" s="22" t="s">
        <v>51</v>
      </c>
      <c r="E14" s="23">
        <v>11</v>
      </c>
      <c r="F14" s="24">
        <f t="shared" si="1"/>
        <v>9</v>
      </c>
      <c r="G14" s="25" t="s">
        <v>56</v>
      </c>
      <c r="H14" s="26" t="s">
        <v>57</v>
      </c>
      <c r="I14" s="20"/>
      <c r="J14" s="31" t="s">
        <v>58</v>
      </c>
      <c r="K14" s="25" t="s">
        <v>48</v>
      </c>
      <c r="L14" s="32" t="s">
        <v>49</v>
      </c>
      <c r="M14" s="28">
        <v>10</v>
      </c>
      <c r="N14" s="29">
        <v>12</v>
      </c>
      <c r="O14" s="30">
        <f t="shared" si="0"/>
        <v>22</v>
      </c>
    </row>
    <row r="15" spans="1:15" ht="292.5">
      <c r="A15" s="20" t="s">
        <v>18</v>
      </c>
      <c r="B15" s="20" t="s">
        <v>15</v>
      </c>
      <c r="C15" s="21" t="s">
        <v>59</v>
      </c>
      <c r="D15" s="22" t="s">
        <v>35</v>
      </c>
      <c r="E15" s="23">
        <v>12</v>
      </c>
      <c r="F15" s="24">
        <f t="shared" si="1"/>
        <v>10</v>
      </c>
      <c r="G15" s="25" t="s">
        <v>32</v>
      </c>
      <c r="H15" s="26" t="s">
        <v>60</v>
      </c>
      <c r="I15" s="20" t="s">
        <v>37</v>
      </c>
      <c r="J15" s="31" t="s">
        <v>61</v>
      </c>
      <c r="K15" s="25" t="s">
        <v>48</v>
      </c>
      <c r="L15" s="32" t="s">
        <v>49</v>
      </c>
      <c r="M15" s="28"/>
      <c r="N15" s="29">
        <v>20</v>
      </c>
      <c r="O15" s="30">
        <f t="shared" si="0"/>
        <v>20</v>
      </c>
    </row>
    <row r="16" spans="1:15" ht="45">
      <c r="A16" s="20" t="s">
        <v>18</v>
      </c>
      <c r="B16" s="20" t="s">
        <v>15</v>
      </c>
      <c r="C16" s="21" t="s">
        <v>62</v>
      </c>
      <c r="D16" s="22" t="s">
        <v>20</v>
      </c>
      <c r="E16" s="23">
        <v>13</v>
      </c>
      <c r="F16" s="24">
        <f t="shared" si="1"/>
        <v>11</v>
      </c>
      <c r="G16" s="25" t="s">
        <v>32</v>
      </c>
      <c r="H16" s="26" t="s">
        <v>63</v>
      </c>
      <c r="I16" s="20"/>
      <c r="J16" s="27" t="s">
        <v>23</v>
      </c>
      <c r="K16" s="25" t="s">
        <v>23</v>
      </c>
      <c r="L16" s="27" t="s">
        <v>23</v>
      </c>
      <c r="M16" s="28"/>
      <c r="N16" s="29">
        <v>8</v>
      </c>
      <c r="O16" s="30">
        <f t="shared" si="0"/>
        <v>8</v>
      </c>
    </row>
    <row r="17" spans="1:15" ht="123.75">
      <c r="A17" s="20" t="s">
        <v>18</v>
      </c>
      <c r="B17" s="20" t="s">
        <v>15</v>
      </c>
      <c r="C17" s="21" t="s">
        <v>64</v>
      </c>
      <c r="D17" s="22" t="s">
        <v>65</v>
      </c>
      <c r="E17" s="23">
        <v>14</v>
      </c>
      <c r="F17" s="24">
        <f t="shared" si="1"/>
        <v>12</v>
      </c>
      <c r="G17" s="25" t="s">
        <v>32</v>
      </c>
      <c r="H17" s="26" t="s">
        <v>66</v>
      </c>
      <c r="I17" s="20" t="s">
        <v>67</v>
      </c>
      <c r="J17" s="31" t="s">
        <v>68</v>
      </c>
      <c r="K17" s="25" t="s">
        <v>69</v>
      </c>
      <c r="L17" s="32" t="s">
        <v>70</v>
      </c>
      <c r="M17" s="28">
        <v>1</v>
      </c>
      <c r="N17" s="29"/>
      <c r="O17" s="30">
        <f t="shared" si="0"/>
        <v>1</v>
      </c>
    </row>
    <row r="18" spans="1:15" ht="348.75">
      <c r="A18" s="20" t="s">
        <v>18</v>
      </c>
      <c r="B18" s="20" t="s">
        <v>15</v>
      </c>
      <c r="C18" s="21" t="s">
        <v>71</v>
      </c>
      <c r="D18" s="22" t="s">
        <v>72</v>
      </c>
      <c r="E18" s="23">
        <v>15</v>
      </c>
      <c r="F18" s="24">
        <f t="shared" si="1"/>
        <v>13</v>
      </c>
      <c r="G18" s="25" t="s">
        <v>73</v>
      </c>
      <c r="H18" s="26" t="s">
        <v>74</v>
      </c>
      <c r="I18" s="20" t="s">
        <v>37</v>
      </c>
      <c r="J18" s="31" t="s">
        <v>75</v>
      </c>
      <c r="K18" s="25" t="s">
        <v>48</v>
      </c>
      <c r="L18" s="32" t="s">
        <v>49</v>
      </c>
      <c r="M18" s="28"/>
      <c r="N18" s="29">
        <v>15</v>
      </c>
      <c r="O18" s="30">
        <f t="shared" si="0"/>
        <v>15</v>
      </c>
    </row>
    <row r="19" spans="1:15" ht="123.75">
      <c r="A19" s="20" t="s">
        <v>18</v>
      </c>
      <c r="B19" s="20" t="s">
        <v>15</v>
      </c>
      <c r="C19" s="21" t="s">
        <v>76</v>
      </c>
      <c r="D19" s="22" t="s">
        <v>72</v>
      </c>
      <c r="E19" s="23">
        <v>16</v>
      </c>
      <c r="F19" s="24">
        <f t="shared" si="1"/>
        <v>14</v>
      </c>
      <c r="G19" s="25" t="s">
        <v>32</v>
      </c>
      <c r="H19" s="26" t="s">
        <v>77</v>
      </c>
      <c r="I19" s="20" t="s">
        <v>27</v>
      </c>
      <c r="J19" s="31" t="s">
        <v>78</v>
      </c>
      <c r="K19" s="25" t="s">
        <v>48</v>
      </c>
      <c r="L19" s="32" t="s">
        <v>49</v>
      </c>
      <c r="M19" s="28"/>
      <c r="N19" s="29">
        <v>10</v>
      </c>
      <c r="O19" s="30">
        <f t="shared" si="0"/>
        <v>10</v>
      </c>
    </row>
    <row r="20" spans="1:15" ht="78.75">
      <c r="A20" s="20" t="s">
        <v>18</v>
      </c>
      <c r="B20" s="20" t="s">
        <v>15</v>
      </c>
      <c r="C20" s="21" t="s">
        <v>79</v>
      </c>
      <c r="D20" s="22" t="s">
        <v>80</v>
      </c>
      <c r="E20" s="23">
        <v>17</v>
      </c>
      <c r="F20" s="24">
        <f t="shared" si="1"/>
        <v>15</v>
      </c>
      <c r="G20" s="25" t="s">
        <v>32</v>
      </c>
      <c r="H20" s="26" t="s">
        <v>81</v>
      </c>
      <c r="I20" s="20" t="s">
        <v>82</v>
      </c>
      <c r="J20" s="27" t="s">
        <v>83</v>
      </c>
      <c r="K20" s="25" t="s">
        <v>83</v>
      </c>
      <c r="L20" s="27" t="s">
        <v>83</v>
      </c>
      <c r="M20" s="28"/>
      <c r="N20" s="29">
        <v>5</v>
      </c>
      <c r="O20" s="30">
        <f t="shared" si="0"/>
        <v>5</v>
      </c>
    </row>
    <row r="21" spans="1:15" ht="157.5">
      <c r="A21" s="20" t="s">
        <v>18</v>
      </c>
      <c r="B21" s="20" t="s">
        <v>15</v>
      </c>
      <c r="C21" s="21" t="s">
        <v>84</v>
      </c>
      <c r="D21" s="22" t="s">
        <v>72</v>
      </c>
      <c r="E21" s="23">
        <v>18</v>
      </c>
      <c r="F21" s="24">
        <f t="shared" si="1"/>
        <v>16</v>
      </c>
      <c r="G21" s="25" t="s">
        <v>85</v>
      </c>
      <c r="H21" s="26" t="s">
        <v>86</v>
      </c>
      <c r="I21" s="20" t="s">
        <v>82</v>
      </c>
      <c r="J21" s="31" t="s">
        <v>87</v>
      </c>
      <c r="K21" s="25" t="s">
        <v>88</v>
      </c>
      <c r="L21" s="32" t="s">
        <v>89</v>
      </c>
      <c r="M21" s="28">
        <v>2</v>
      </c>
      <c r="N21" s="29"/>
      <c r="O21" s="30">
        <f t="shared" si="0"/>
        <v>2</v>
      </c>
    </row>
    <row r="22" spans="1:15" ht="135">
      <c r="A22" s="20" t="s">
        <v>18</v>
      </c>
      <c r="B22" s="20" t="s">
        <v>15</v>
      </c>
      <c r="C22" s="21" t="s">
        <v>90</v>
      </c>
      <c r="D22" s="22" t="s">
        <v>72</v>
      </c>
      <c r="E22" s="23">
        <v>20</v>
      </c>
      <c r="F22" s="24">
        <f t="shared" si="1"/>
        <v>17</v>
      </c>
      <c r="G22" s="25" t="s">
        <v>85</v>
      </c>
      <c r="H22" s="26" t="s">
        <v>91</v>
      </c>
      <c r="I22" s="20" t="s">
        <v>82</v>
      </c>
      <c r="J22" s="31" t="s">
        <v>92</v>
      </c>
      <c r="K22" s="25" t="s">
        <v>93</v>
      </c>
      <c r="L22" s="32" t="s">
        <v>94</v>
      </c>
      <c r="M22" s="28">
        <v>3</v>
      </c>
      <c r="N22" s="29"/>
      <c r="O22" s="30">
        <f t="shared" si="0"/>
        <v>3</v>
      </c>
    </row>
    <row r="23" spans="1:15" ht="78.75">
      <c r="A23" s="20" t="s">
        <v>18</v>
      </c>
      <c r="B23" s="20" t="s">
        <v>15</v>
      </c>
      <c r="C23" s="21" t="s">
        <v>95</v>
      </c>
      <c r="D23" s="22" t="s">
        <v>72</v>
      </c>
      <c r="E23" s="23">
        <v>21</v>
      </c>
      <c r="F23" s="24">
        <f t="shared" si="1"/>
        <v>18</v>
      </c>
      <c r="G23" s="25" t="s">
        <v>85</v>
      </c>
      <c r="H23" s="26" t="s">
        <v>96</v>
      </c>
      <c r="I23" s="20" t="s">
        <v>82</v>
      </c>
      <c r="J23" s="31" t="s">
        <v>97</v>
      </c>
      <c r="K23" s="25" t="s">
        <v>98</v>
      </c>
      <c r="L23" s="32" t="s">
        <v>99</v>
      </c>
      <c r="M23" s="28">
        <v>1</v>
      </c>
      <c r="N23" s="29"/>
      <c r="O23" s="30">
        <f t="shared" si="0"/>
        <v>1</v>
      </c>
    </row>
    <row r="24" spans="1:15" ht="101.25">
      <c r="A24" s="20" t="s">
        <v>18</v>
      </c>
      <c r="B24" s="20" t="s">
        <v>15</v>
      </c>
      <c r="C24" s="21" t="s">
        <v>100</v>
      </c>
      <c r="D24" s="22" t="s">
        <v>72</v>
      </c>
      <c r="E24" s="23">
        <v>22</v>
      </c>
      <c r="F24" s="24">
        <f t="shared" si="1"/>
        <v>19</v>
      </c>
      <c r="G24" s="25" t="s">
        <v>85</v>
      </c>
      <c r="H24" s="26" t="s">
        <v>101</v>
      </c>
      <c r="I24" s="20" t="s">
        <v>82</v>
      </c>
      <c r="J24" s="31" t="s">
        <v>102</v>
      </c>
      <c r="K24" s="25" t="s">
        <v>103</v>
      </c>
      <c r="L24" s="32" t="s">
        <v>99</v>
      </c>
      <c r="M24" s="28">
        <v>1</v>
      </c>
      <c r="N24" s="29"/>
      <c r="O24" s="30">
        <f t="shared" si="0"/>
        <v>1</v>
      </c>
    </row>
    <row r="25" spans="1:15" ht="101.25">
      <c r="A25" s="20" t="s">
        <v>18</v>
      </c>
      <c r="B25" s="20" t="s">
        <v>15</v>
      </c>
      <c r="C25" s="21" t="s">
        <v>104</v>
      </c>
      <c r="D25" s="22" t="s">
        <v>72</v>
      </c>
      <c r="E25" s="23">
        <v>23</v>
      </c>
      <c r="F25" s="24">
        <f t="shared" si="1"/>
        <v>20</v>
      </c>
      <c r="G25" s="25" t="s">
        <v>85</v>
      </c>
      <c r="H25" s="26" t="s">
        <v>105</v>
      </c>
      <c r="I25" s="20" t="s">
        <v>82</v>
      </c>
      <c r="J25" s="31" t="s">
        <v>106</v>
      </c>
      <c r="K25" s="25" t="s">
        <v>103</v>
      </c>
      <c r="L25" s="32" t="s">
        <v>99</v>
      </c>
      <c r="M25" s="28">
        <v>1</v>
      </c>
      <c r="N25" s="29"/>
      <c r="O25" s="30">
        <f t="shared" si="0"/>
        <v>1</v>
      </c>
    </row>
    <row r="26" spans="1:15" ht="270">
      <c r="A26" s="20" t="s">
        <v>18</v>
      </c>
      <c r="B26" s="20" t="s">
        <v>15</v>
      </c>
      <c r="C26" s="21" t="s">
        <v>107</v>
      </c>
      <c r="D26" s="22" t="s">
        <v>72</v>
      </c>
      <c r="E26" s="23">
        <v>24</v>
      </c>
      <c r="F26" s="24">
        <f t="shared" si="1"/>
        <v>21</v>
      </c>
      <c r="G26" s="25" t="s">
        <v>32</v>
      </c>
      <c r="H26" s="26" t="s">
        <v>108</v>
      </c>
      <c r="I26" s="20" t="s">
        <v>82</v>
      </c>
      <c r="J26" s="27" t="s">
        <v>23</v>
      </c>
      <c r="K26" s="25" t="s">
        <v>23</v>
      </c>
      <c r="L26" s="27" t="s">
        <v>23</v>
      </c>
      <c r="M26" s="28"/>
      <c r="N26" s="29">
        <v>30</v>
      </c>
      <c r="O26" s="30">
        <f t="shared" si="0"/>
        <v>30</v>
      </c>
    </row>
    <row r="27" spans="1:15" ht="45">
      <c r="A27" s="20" t="s">
        <v>18</v>
      </c>
      <c r="B27" s="20" t="s">
        <v>15</v>
      </c>
      <c r="C27" s="21" t="s">
        <v>109</v>
      </c>
      <c r="D27" s="22" t="s">
        <v>35</v>
      </c>
      <c r="E27" s="23">
        <v>25</v>
      </c>
      <c r="F27" s="24">
        <f t="shared" si="1"/>
        <v>22</v>
      </c>
      <c r="G27" s="25" t="s">
        <v>32</v>
      </c>
      <c r="H27" s="26" t="s">
        <v>110</v>
      </c>
      <c r="I27" s="20" t="s">
        <v>37</v>
      </c>
      <c r="J27" s="31" t="s">
        <v>111</v>
      </c>
      <c r="K27" s="25" t="s">
        <v>112</v>
      </c>
      <c r="L27" s="32" t="s">
        <v>70</v>
      </c>
      <c r="M27" s="28"/>
      <c r="N27" s="29">
        <v>20</v>
      </c>
      <c r="O27" s="30">
        <f t="shared" si="0"/>
        <v>20</v>
      </c>
    </row>
    <row r="28" spans="1:15" ht="409.5">
      <c r="A28" s="20" t="s">
        <v>18</v>
      </c>
      <c r="B28" s="20" t="s">
        <v>15</v>
      </c>
      <c r="C28" s="21" t="s">
        <v>113</v>
      </c>
      <c r="D28" s="22" t="s">
        <v>65</v>
      </c>
      <c r="E28" s="23">
        <v>26</v>
      </c>
      <c r="F28" s="24">
        <f t="shared" si="1"/>
        <v>23</v>
      </c>
      <c r="G28" s="25" t="s">
        <v>114</v>
      </c>
      <c r="H28" s="26" t="s">
        <v>115</v>
      </c>
      <c r="I28" s="20" t="s">
        <v>67</v>
      </c>
      <c r="J28" s="31" t="s">
        <v>116</v>
      </c>
      <c r="K28" s="25" t="s">
        <v>39</v>
      </c>
      <c r="L28" s="32" t="s">
        <v>49</v>
      </c>
      <c r="M28" s="28">
        <v>2</v>
      </c>
      <c r="N28" s="29"/>
      <c r="O28" s="30">
        <f t="shared" si="0"/>
        <v>2</v>
      </c>
    </row>
    <row r="29" spans="1:15" ht="123.75">
      <c r="A29" s="20" t="s">
        <v>18</v>
      </c>
      <c r="B29" s="20" t="s">
        <v>15</v>
      </c>
      <c r="C29" s="21" t="s">
        <v>117</v>
      </c>
      <c r="D29" s="22" t="s">
        <v>118</v>
      </c>
      <c r="E29" s="23">
        <v>27</v>
      </c>
      <c r="F29" s="24">
        <f t="shared" si="1"/>
        <v>24</v>
      </c>
      <c r="G29" s="25" t="s">
        <v>119</v>
      </c>
      <c r="H29" s="26" t="s">
        <v>120</v>
      </c>
      <c r="I29" s="20" t="s">
        <v>67</v>
      </c>
      <c r="J29" s="27" t="s">
        <v>23</v>
      </c>
      <c r="K29" s="25" t="s">
        <v>23</v>
      </c>
      <c r="L29" s="27" t="s">
        <v>23</v>
      </c>
      <c r="M29" s="28">
        <v>1</v>
      </c>
      <c r="N29" s="29"/>
      <c r="O29" s="30">
        <f t="shared" si="0"/>
        <v>1</v>
      </c>
    </row>
    <row r="30" spans="1:15" ht="56.25">
      <c r="A30" s="20" t="s">
        <v>18</v>
      </c>
      <c r="B30" s="20" t="s">
        <v>15</v>
      </c>
      <c r="C30" s="21" t="s">
        <v>121</v>
      </c>
      <c r="D30" s="22" t="s">
        <v>122</v>
      </c>
      <c r="E30" s="23">
        <v>28</v>
      </c>
      <c r="F30" s="24">
        <f t="shared" si="1"/>
        <v>25</v>
      </c>
      <c r="G30" s="25" t="s">
        <v>123</v>
      </c>
      <c r="H30" s="26" t="s">
        <v>124</v>
      </c>
      <c r="I30" s="20" t="s">
        <v>27</v>
      </c>
      <c r="J30" s="31" t="s">
        <v>125</v>
      </c>
      <c r="K30" s="25" t="s">
        <v>126</v>
      </c>
      <c r="L30" s="32" t="s">
        <v>127</v>
      </c>
      <c r="M30" s="28"/>
      <c r="N30" s="29">
        <v>1</v>
      </c>
      <c r="O30" s="30">
        <f t="shared" si="0"/>
        <v>1</v>
      </c>
    </row>
    <row r="31" spans="1:15" ht="56.25">
      <c r="A31" s="20" t="s">
        <v>18</v>
      </c>
      <c r="B31" s="20" t="s">
        <v>15</v>
      </c>
      <c r="C31" s="21" t="s">
        <v>128</v>
      </c>
      <c r="D31" s="22" t="s">
        <v>35</v>
      </c>
      <c r="E31" s="23">
        <v>30</v>
      </c>
      <c r="F31" s="24">
        <f t="shared" si="1"/>
        <v>26</v>
      </c>
      <c r="G31" s="25" t="s">
        <v>32</v>
      </c>
      <c r="H31" s="26" t="s">
        <v>129</v>
      </c>
      <c r="I31" s="20" t="s">
        <v>37</v>
      </c>
      <c r="J31" s="33">
        <v>185.57</v>
      </c>
      <c r="K31" s="25" t="s">
        <v>69</v>
      </c>
      <c r="L31" s="27" t="s">
        <v>70</v>
      </c>
      <c r="M31" s="28"/>
      <c r="N31" s="29">
        <v>1</v>
      </c>
      <c r="O31" s="30">
        <f t="shared" si="0"/>
        <v>1</v>
      </c>
    </row>
    <row r="32" spans="1:15" ht="409.5">
      <c r="A32" s="20" t="s">
        <v>18</v>
      </c>
      <c r="B32" s="20" t="s">
        <v>15</v>
      </c>
      <c r="C32" s="21" t="s">
        <v>130</v>
      </c>
      <c r="D32" s="22" t="s">
        <v>72</v>
      </c>
      <c r="E32" s="23">
        <v>31</v>
      </c>
      <c r="F32" s="24">
        <f t="shared" si="1"/>
        <v>27</v>
      </c>
      <c r="G32" s="25" t="s">
        <v>32</v>
      </c>
      <c r="H32" s="26" t="s">
        <v>131</v>
      </c>
      <c r="I32" s="20" t="s">
        <v>37</v>
      </c>
      <c r="J32" s="33">
        <v>3820</v>
      </c>
      <c r="K32" s="25" t="s">
        <v>132</v>
      </c>
      <c r="L32" s="27" t="s">
        <v>133</v>
      </c>
      <c r="M32" s="28"/>
      <c r="N32" s="29">
        <v>2</v>
      </c>
      <c r="O32" s="30">
        <f t="shared" si="0"/>
        <v>2</v>
      </c>
    </row>
    <row r="33" spans="1:15" ht="135">
      <c r="A33" s="20" t="s">
        <v>18</v>
      </c>
      <c r="B33" s="20" t="s">
        <v>15</v>
      </c>
      <c r="C33" s="21" t="s">
        <v>134</v>
      </c>
      <c r="D33" s="22" t="s">
        <v>51</v>
      </c>
      <c r="E33" s="23">
        <v>32</v>
      </c>
      <c r="F33" s="24">
        <f t="shared" si="1"/>
        <v>28</v>
      </c>
      <c r="G33" s="25" t="s">
        <v>135</v>
      </c>
      <c r="H33" s="26" t="s">
        <v>136</v>
      </c>
      <c r="I33" s="20"/>
      <c r="J33" s="27" t="s">
        <v>23</v>
      </c>
      <c r="K33" s="25" t="s">
        <v>23</v>
      </c>
      <c r="L33" s="27" t="s">
        <v>23</v>
      </c>
      <c r="M33" s="28"/>
      <c r="N33" s="29">
        <v>25</v>
      </c>
      <c r="O33" s="30">
        <f t="shared" si="0"/>
        <v>25</v>
      </c>
    </row>
    <row r="34" spans="1:15" ht="90">
      <c r="A34" s="20" t="s">
        <v>18</v>
      </c>
      <c r="B34" s="20" t="s">
        <v>15</v>
      </c>
      <c r="C34" s="21" t="s">
        <v>137</v>
      </c>
      <c r="D34" s="22" t="s">
        <v>20</v>
      </c>
      <c r="E34" s="23">
        <v>33</v>
      </c>
      <c r="F34" s="24">
        <f t="shared" si="1"/>
        <v>29</v>
      </c>
      <c r="G34" s="25" t="s">
        <v>138</v>
      </c>
      <c r="H34" s="26" t="s">
        <v>139</v>
      </c>
      <c r="I34" s="20" t="s">
        <v>27</v>
      </c>
      <c r="J34" s="27" t="s">
        <v>23</v>
      </c>
      <c r="K34" s="25" t="s">
        <v>23</v>
      </c>
      <c r="L34" s="27" t="s">
        <v>23</v>
      </c>
      <c r="M34" s="28"/>
      <c r="N34" s="29">
        <v>10</v>
      </c>
      <c r="O34" s="30">
        <f t="shared" si="0"/>
        <v>10</v>
      </c>
    </row>
    <row r="35" spans="1:15" ht="56.25">
      <c r="A35" s="20" t="s">
        <v>18</v>
      </c>
      <c r="B35" s="20" t="s">
        <v>15</v>
      </c>
      <c r="C35" s="21" t="s">
        <v>140</v>
      </c>
      <c r="D35" s="22" t="s">
        <v>20</v>
      </c>
      <c r="E35" s="23">
        <v>34</v>
      </c>
      <c r="F35" s="24">
        <f t="shared" si="1"/>
        <v>30</v>
      </c>
      <c r="G35" s="25" t="s">
        <v>138</v>
      </c>
      <c r="H35" s="26" t="s">
        <v>141</v>
      </c>
      <c r="I35" s="20" t="s">
        <v>82</v>
      </c>
      <c r="J35" s="27" t="s">
        <v>23</v>
      </c>
      <c r="K35" s="25" t="s">
        <v>23</v>
      </c>
      <c r="L35" s="27" t="s">
        <v>23</v>
      </c>
      <c r="M35" s="28"/>
      <c r="N35" s="29">
        <v>30</v>
      </c>
      <c r="O35" s="30">
        <f t="shared" si="0"/>
        <v>30</v>
      </c>
    </row>
    <row r="36" spans="1:15" ht="112.5">
      <c r="A36" s="20" t="s">
        <v>18</v>
      </c>
      <c r="B36" s="20" t="s">
        <v>15</v>
      </c>
      <c r="C36" s="21" t="s">
        <v>142</v>
      </c>
      <c r="D36" s="22" t="s">
        <v>35</v>
      </c>
      <c r="E36" s="23">
        <v>35</v>
      </c>
      <c r="F36" s="24">
        <f t="shared" si="1"/>
        <v>31</v>
      </c>
      <c r="G36" s="25" t="s">
        <v>32</v>
      </c>
      <c r="H36" s="26" t="s">
        <v>143</v>
      </c>
      <c r="I36" s="20" t="s">
        <v>37</v>
      </c>
      <c r="J36" s="27" t="s">
        <v>23</v>
      </c>
      <c r="K36" s="25" t="s">
        <v>23</v>
      </c>
      <c r="L36" s="27" t="s">
        <v>23</v>
      </c>
      <c r="M36" s="28"/>
      <c r="N36" s="29">
        <v>5</v>
      </c>
      <c r="O36" s="30">
        <f t="shared" si="0"/>
        <v>5</v>
      </c>
    </row>
    <row r="37" spans="1:15" ht="409.5">
      <c r="A37" s="20" t="s">
        <v>18</v>
      </c>
      <c r="B37" s="20" t="s">
        <v>15</v>
      </c>
      <c r="C37" s="21" t="s">
        <v>144</v>
      </c>
      <c r="D37" s="22" t="s">
        <v>72</v>
      </c>
      <c r="E37" s="23">
        <v>37</v>
      </c>
      <c r="F37" s="24">
        <f t="shared" si="1"/>
        <v>32</v>
      </c>
      <c r="G37" s="25" t="s">
        <v>32</v>
      </c>
      <c r="H37" s="26" t="s">
        <v>145</v>
      </c>
      <c r="I37" s="20" t="s">
        <v>67</v>
      </c>
      <c r="J37" s="33">
        <v>1188</v>
      </c>
      <c r="K37" s="25" t="s">
        <v>146</v>
      </c>
      <c r="L37" s="27" t="s">
        <v>127</v>
      </c>
      <c r="M37" s="28">
        <v>1</v>
      </c>
      <c r="N37" s="29"/>
      <c r="O37" s="30">
        <f t="shared" si="0"/>
        <v>1</v>
      </c>
    </row>
    <row r="38" spans="1:15" ht="146.25">
      <c r="A38" s="20" t="s">
        <v>18</v>
      </c>
      <c r="B38" s="20" t="s">
        <v>15</v>
      </c>
      <c r="C38" s="21" t="s">
        <v>147</v>
      </c>
      <c r="D38" s="22" t="s">
        <v>72</v>
      </c>
      <c r="E38" s="23">
        <v>38</v>
      </c>
      <c r="F38" s="24">
        <f t="shared" si="1"/>
        <v>33</v>
      </c>
      <c r="G38" s="25" t="s">
        <v>32</v>
      </c>
      <c r="H38" s="26" t="s">
        <v>148</v>
      </c>
      <c r="I38" s="20" t="s">
        <v>27</v>
      </c>
      <c r="J38" s="27" t="s">
        <v>23</v>
      </c>
      <c r="K38" s="25" t="s">
        <v>23</v>
      </c>
      <c r="L38" s="27" t="s">
        <v>23</v>
      </c>
      <c r="M38" s="28"/>
      <c r="N38" s="29">
        <v>4</v>
      </c>
      <c r="O38" s="30">
        <f t="shared" si="0"/>
        <v>4</v>
      </c>
    </row>
    <row r="39" spans="1:15" ht="56.25">
      <c r="A39" s="20" t="s">
        <v>18</v>
      </c>
      <c r="B39" s="20" t="s">
        <v>15</v>
      </c>
      <c r="C39" s="21" t="s">
        <v>149</v>
      </c>
      <c r="D39" s="22" t="s">
        <v>72</v>
      </c>
      <c r="E39" s="23">
        <v>40</v>
      </c>
      <c r="F39" s="24">
        <f t="shared" si="1"/>
        <v>34</v>
      </c>
      <c r="G39" s="25" t="s">
        <v>150</v>
      </c>
      <c r="H39" s="26" t="s">
        <v>151</v>
      </c>
      <c r="I39" s="20" t="s">
        <v>82</v>
      </c>
      <c r="J39" s="33">
        <v>154.22</v>
      </c>
      <c r="K39" s="25" t="s">
        <v>152</v>
      </c>
      <c r="L39" s="27" t="s">
        <v>153</v>
      </c>
      <c r="M39" s="28"/>
      <c r="N39" s="29">
        <v>20</v>
      </c>
      <c r="O39" s="30">
        <f t="shared" si="0"/>
        <v>20</v>
      </c>
    </row>
    <row r="40" spans="1:15" ht="33.75">
      <c r="A40" s="20" t="s">
        <v>18</v>
      </c>
      <c r="B40" s="20" t="s">
        <v>15</v>
      </c>
      <c r="C40" s="21" t="s">
        <v>154</v>
      </c>
      <c r="D40" s="22" t="s">
        <v>20</v>
      </c>
      <c r="E40" s="23">
        <v>41</v>
      </c>
      <c r="F40" s="24">
        <f t="shared" si="1"/>
        <v>35</v>
      </c>
      <c r="G40" s="25" t="s">
        <v>155</v>
      </c>
      <c r="H40" s="26" t="s">
        <v>156</v>
      </c>
      <c r="I40" s="20"/>
      <c r="J40" s="27" t="s">
        <v>23</v>
      </c>
      <c r="K40" s="25" t="s">
        <v>23</v>
      </c>
      <c r="L40" s="27" t="s">
        <v>23</v>
      </c>
      <c r="M40" s="28"/>
      <c r="N40" s="29">
        <v>20</v>
      </c>
      <c r="O40" s="30">
        <f t="shared" si="0"/>
        <v>20</v>
      </c>
    </row>
    <row r="41" spans="1:15" ht="191.25">
      <c r="A41" s="20" t="s">
        <v>18</v>
      </c>
      <c r="B41" s="20" t="s">
        <v>15</v>
      </c>
      <c r="C41" s="21" t="s">
        <v>157</v>
      </c>
      <c r="D41" s="22" t="s">
        <v>72</v>
      </c>
      <c r="E41" s="23">
        <v>42</v>
      </c>
      <c r="F41" s="24">
        <f t="shared" si="1"/>
        <v>36</v>
      </c>
      <c r="G41" s="25" t="s">
        <v>85</v>
      </c>
      <c r="H41" s="26" t="s">
        <v>158</v>
      </c>
      <c r="I41" s="20" t="s">
        <v>82</v>
      </c>
      <c r="J41" s="33">
        <v>110</v>
      </c>
      <c r="K41" s="25" t="s">
        <v>93</v>
      </c>
      <c r="L41" s="27" t="s">
        <v>94</v>
      </c>
      <c r="M41" s="28">
        <v>1</v>
      </c>
      <c r="N41" s="29"/>
      <c r="O41" s="30">
        <f t="shared" si="0"/>
        <v>1</v>
      </c>
    </row>
    <row r="42" spans="1:15" ht="45">
      <c r="A42" s="20" t="s">
        <v>18</v>
      </c>
      <c r="B42" s="20" t="s">
        <v>15</v>
      </c>
      <c r="C42" s="21" t="s">
        <v>159</v>
      </c>
      <c r="D42" s="22" t="s">
        <v>20</v>
      </c>
      <c r="E42" s="23">
        <v>44</v>
      </c>
      <c r="F42" s="24">
        <f t="shared" si="1"/>
        <v>37</v>
      </c>
      <c r="G42" s="25" t="s">
        <v>32</v>
      </c>
      <c r="H42" s="26" t="s">
        <v>160</v>
      </c>
      <c r="I42" s="20"/>
      <c r="J42" s="27" t="s">
        <v>23</v>
      </c>
      <c r="K42" s="25" t="s">
        <v>23</v>
      </c>
      <c r="L42" s="27" t="s">
        <v>23</v>
      </c>
      <c r="M42" s="28"/>
      <c r="N42" s="29">
        <v>20</v>
      </c>
      <c r="O42" s="30">
        <f t="shared" si="0"/>
        <v>20</v>
      </c>
    </row>
    <row r="43" spans="1:15" ht="45">
      <c r="A43" s="20" t="s">
        <v>18</v>
      </c>
      <c r="B43" s="20" t="s">
        <v>15</v>
      </c>
      <c r="C43" s="21" t="s">
        <v>161</v>
      </c>
      <c r="D43" s="22" t="s">
        <v>162</v>
      </c>
      <c r="E43" s="23">
        <v>45</v>
      </c>
      <c r="F43" s="24">
        <f t="shared" si="1"/>
        <v>38</v>
      </c>
      <c r="G43" s="25" t="s">
        <v>163</v>
      </c>
      <c r="H43" s="26" t="s">
        <v>164</v>
      </c>
      <c r="I43" s="20" t="s">
        <v>82</v>
      </c>
      <c r="J43" s="33">
        <v>117.9</v>
      </c>
      <c r="K43" s="25" t="s">
        <v>165</v>
      </c>
      <c r="L43" s="27" t="s">
        <v>166</v>
      </c>
      <c r="M43" s="28"/>
      <c r="N43" s="29">
        <v>5</v>
      </c>
      <c r="O43" s="30">
        <f t="shared" si="0"/>
        <v>5</v>
      </c>
    </row>
    <row r="44" spans="1:15" ht="45">
      <c r="A44" s="20" t="s">
        <v>18</v>
      </c>
      <c r="B44" s="20" t="s">
        <v>15</v>
      </c>
      <c r="C44" s="21" t="s">
        <v>167</v>
      </c>
      <c r="D44" s="22" t="s">
        <v>162</v>
      </c>
      <c r="E44" s="23">
        <v>46</v>
      </c>
      <c r="F44" s="24">
        <f t="shared" si="1"/>
        <v>39</v>
      </c>
      <c r="G44" s="25" t="s">
        <v>163</v>
      </c>
      <c r="H44" s="26" t="s">
        <v>168</v>
      </c>
      <c r="I44" s="20" t="s">
        <v>82</v>
      </c>
      <c r="J44" s="33">
        <v>42.41</v>
      </c>
      <c r="K44" s="25" t="s">
        <v>165</v>
      </c>
      <c r="L44" s="27" t="s">
        <v>166</v>
      </c>
      <c r="M44" s="28">
        <v>20</v>
      </c>
      <c r="N44" s="29">
        <v>20</v>
      </c>
      <c r="O44" s="30">
        <f t="shared" si="0"/>
        <v>40</v>
      </c>
    </row>
    <row r="45" spans="1:15" ht="45">
      <c r="A45" s="20" t="s">
        <v>18</v>
      </c>
      <c r="B45" s="20" t="s">
        <v>15</v>
      </c>
      <c r="C45" s="21" t="s">
        <v>169</v>
      </c>
      <c r="D45" s="22" t="s">
        <v>170</v>
      </c>
      <c r="E45" s="23">
        <v>48</v>
      </c>
      <c r="F45" s="24">
        <f t="shared" si="1"/>
        <v>40</v>
      </c>
      <c r="G45" s="25" t="s">
        <v>163</v>
      </c>
      <c r="H45" s="26" t="s">
        <v>171</v>
      </c>
      <c r="I45" s="20" t="s">
        <v>37</v>
      </c>
      <c r="J45" s="33">
        <v>3.8</v>
      </c>
      <c r="K45" s="25" t="s">
        <v>48</v>
      </c>
      <c r="L45" s="27" t="s">
        <v>49</v>
      </c>
      <c r="M45" s="28"/>
      <c r="N45" s="29">
        <v>30</v>
      </c>
      <c r="O45" s="30">
        <f t="shared" si="0"/>
        <v>30</v>
      </c>
    </row>
    <row r="46" spans="1:15" ht="191.25">
      <c r="A46" s="20" t="s">
        <v>18</v>
      </c>
      <c r="B46" s="20" t="s">
        <v>15</v>
      </c>
      <c r="C46" s="21" t="s">
        <v>172</v>
      </c>
      <c r="D46" s="22" t="s">
        <v>35</v>
      </c>
      <c r="E46" s="23">
        <v>49</v>
      </c>
      <c r="F46" s="24">
        <f t="shared" si="1"/>
        <v>41</v>
      </c>
      <c r="G46" s="25" t="s">
        <v>32</v>
      </c>
      <c r="H46" s="26" t="s">
        <v>173</v>
      </c>
      <c r="I46" s="20" t="s">
        <v>37</v>
      </c>
      <c r="J46" s="33">
        <v>4.99</v>
      </c>
      <c r="K46" s="25" t="s">
        <v>48</v>
      </c>
      <c r="L46" s="27" t="s">
        <v>174</v>
      </c>
      <c r="M46" s="28"/>
      <c r="N46" s="29">
        <v>30</v>
      </c>
      <c r="O46" s="30">
        <f t="shared" si="0"/>
        <v>30</v>
      </c>
    </row>
    <row r="47" spans="1:15" ht="90">
      <c r="A47" s="20" t="s">
        <v>18</v>
      </c>
      <c r="B47" s="20" t="s">
        <v>15</v>
      </c>
      <c r="C47" s="21" t="s">
        <v>175</v>
      </c>
      <c r="D47" s="22" t="s">
        <v>35</v>
      </c>
      <c r="E47" s="23">
        <v>50</v>
      </c>
      <c r="F47" s="24">
        <f t="shared" si="1"/>
        <v>42</v>
      </c>
      <c r="G47" s="25" t="s">
        <v>32</v>
      </c>
      <c r="H47" s="26" t="s">
        <v>176</v>
      </c>
      <c r="I47" s="20" t="s">
        <v>27</v>
      </c>
      <c r="J47" s="33">
        <v>57</v>
      </c>
      <c r="K47" s="25" t="s">
        <v>48</v>
      </c>
      <c r="L47" s="27" t="s">
        <v>49</v>
      </c>
      <c r="M47" s="28">
        <v>2</v>
      </c>
      <c r="N47" s="29"/>
      <c r="O47" s="30">
        <f t="shared" si="0"/>
        <v>2</v>
      </c>
    </row>
    <row r="48" spans="1:15" ht="191.25">
      <c r="A48" s="20" t="s">
        <v>18</v>
      </c>
      <c r="B48" s="20" t="s">
        <v>15</v>
      </c>
      <c r="C48" s="21" t="s">
        <v>177</v>
      </c>
      <c r="D48" s="22" t="s">
        <v>72</v>
      </c>
      <c r="E48" s="23">
        <v>51</v>
      </c>
      <c r="F48" s="24">
        <f t="shared" si="1"/>
        <v>43</v>
      </c>
      <c r="G48" s="25" t="s">
        <v>85</v>
      </c>
      <c r="H48" s="26" t="s">
        <v>178</v>
      </c>
      <c r="I48" s="20" t="s">
        <v>82</v>
      </c>
      <c r="J48" s="33">
        <v>443</v>
      </c>
      <c r="K48" s="25" t="s">
        <v>93</v>
      </c>
      <c r="L48" s="27" t="s">
        <v>94</v>
      </c>
      <c r="M48" s="28">
        <v>2</v>
      </c>
      <c r="N48" s="29"/>
      <c r="O48" s="30">
        <f t="shared" si="0"/>
        <v>2</v>
      </c>
    </row>
    <row r="49" spans="1:15" ht="225">
      <c r="A49" s="20" t="s">
        <v>18</v>
      </c>
      <c r="B49" s="20" t="s">
        <v>15</v>
      </c>
      <c r="C49" s="21" t="s">
        <v>179</v>
      </c>
      <c r="D49" s="22" t="s">
        <v>72</v>
      </c>
      <c r="E49" s="23">
        <v>52</v>
      </c>
      <c r="F49" s="24">
        <f t="shared" si="1"/>
        <v>44</v>
      </c>
      <c r="G49" s="25" t="s">
        <v>85</v>
      </c>
      <c r="H49" s="26" t="s">
        <v>180</v>
      </c>
      <c r="I49" s="20" t="s">
        <v>82</v>
      </c>
      <c r="J49" s="33">
        <v>500</v>
      </c>
      <c r="K49" s="25" t="s">
        <v>181</v>
      </c>
      <c r="L49" s="27" t="s">
        <v>182</v>
      </c>
      <c r="M49" s="28">
        <v>2</v>
      </c>
      <c r="N49" s="29"/>
      <c r="O49" s="30">
        <f t="shared" si="0"/>
        <v>2</v>
      </c>
    </row>
    <row r="50" spans="1:15" ht="112.5">
      <c r="A50" s="20" t="s">
        <v>18</v>
      </c>
      <c r="B50" s="20" t="s">
        <v>15</v>
      </c>
      <c r="C50" s="21" t="s">
        <v>183</v>
      </c>
      <c r="D50" s="22" t="s">
        <v>51</v>
      </c>
      <c r="E50" s="23">
        <v>53</v>
      </c>
      <c r="F50" s="24">
        <f t="shared" si="1"/>
        <v>45</v>
      </c>
      <c r="G50" s="25" t="s">
        <v>32</v>
      </c>
      <c r="H50" s="26" t="s">
        <v>184</v>
      </c>
      <c r="I50" s="20" t="s">
        <v>82</v>
      </c>
      <c r="J50" s="33">
        <v>101.59</v>
      </c>
      <c r="K50" s="25" t="s">
        <v>185</v>
      </c>
      <c r="L50" s="27" t="s">
        <v>30</v>
      </c>
      <c r="M50" s="28">
        <v>10</v>
      </c>
      <c r="N50" s="29">
        <v>20</v>
      </c>
      <c r="O50" s="30">
        <f t="shared" si="0"/>
        <v>30</v>
      </c>
    </row>
    <row r="51" spans="1:15" ht="45">
      <c r="A51" s="20" t="s">
        <v>18</v>
      </c>
      <c r="B51" s="20" t="s">
        <v>15</v>
      </c>
      <c r="C51" s="21" t="s">
        <v>186</v>
      </c>
      <c r="D51" s="22" t="s">
        <v>51</v>
      </c>
      <c r="E51" s="23">
        <v>54</v>
      </c>
      <c r="F51" s="24">
        <f t="shared" si="1"/>
        <v>46</v>
      </c>
      <c r="G51" s="25" t="s">
        <v>32</v>
      </c>
      <c r="H51" s="26" t="s">
        <v>187</v>
      </c>
      <c r="I51" s="20" t="s">
        <v>82</v>
      </c>
      <c r="J51" s="33">
        <v>138.77</v>
      </c>
      <c r="K51" s="25" t="s">
        <v>29</v>
      </c>
      <c r="L51" s="27" t="s">
        <v>30</v>
      </c>
      <c r="M51" s="28">
        <v>10</v>
      </c>
      <c r="N51" s="29">
        <v>10</v>
      </c>
      <c r="O51" s="30">
        <f t="shared" si="0"/>
        <v>20</v>
      </c>
    </row>
    <row r="52" spans="1:15" ht="56.25">
      <c r="A52" s="20" t="s">
        <v>18</v>
      </c>
      <c r="B52" s="20" t="s">
        <v>15</v>
      </c>
      <c r="C52" s="21" t="s">
        <v>188</v>
      </c>
      <c r="D52" s="22" t="s">
        <v>189</v>
      </c>
      <c r="E52" s="23">
        <v>55</v>
      </c>
      <c r="F52" s="24">
        <f t="shared" si="1"/>
        <v>47</v>
      </c>
      <c r="G52" s="25" t="s">
        <v>190</v>
      </c>
      <c r="H52" s="26" t="s">
        <v>191</v>
      </c>
      <c r="I52" s="20" t="s">
        <v>27</v>
      </c>
      <c r="J52" s="27" t="s">
        <v>83</v>
      </c>
      <c r="K52" s="25" t="s">
        <v>83</v>
      </c>
      <c r="L52" s="27" t="s">
        <v>83</v>
      </c>
      <c r="M52" s="28"/>
      <c r="N52" s="29">
        <v>30</v>
      </c>
      <c r="O52" s="30">
        <f t="shared" si="0"/>
        <v>30</v>
      </c>
    </row>
    <row r="53" spans="1:15" ht="45">
      <c r="A53" s="20" t="s">
        <v>18</v>
      </c>
      <c r="B53" s="20" t="s">
        <v>15</v>
      </c>
      <c r="C53" s="21" t="s">
        <v>192</v>
      </c>
      <c r="D53" s="22" t="s">
        <v>35</v>
      </c>
      <c r="E53" s="23">
        <v>56</v>
      </c>
      <c r="F53" s="24">
        <f t="shared" si="1"/>
        <v>48</v>
      </c>
      <c r="G53" s="25" t="s">
        <v>190</v>
      </c>
      <c r="H53" s="26" t="s">
        <v>193</v>
      </c>
      <c r="I53" s="20" t="s">
        <v>27</v>
      </c>
      <c r="J53" s="33">
        <v>109</v>
      </c>
      <c r="K53" s="25" t="s">
        <v>48</v>
      </c>
      <c r="L53" s="27" t="s">
        <v>49</v>
      </c>
      <c r="M53" s="28"/>
      <c r="N53" s="29">
        <v>3</v>
      </c>
      <c r="O53" s="30">
        <f t="shared" si="0"/>
        <v>3</v>
      </c>
    </row>
    <row r="54" spans="1:15" ht="78.75">
      <c r="A54" s="20" t="s">
        <v>18</v>
      </c>
      <c r="B54" s="20" t="s">
        <v>15</v>
      </c>
      <c r="C54" s="21" t="s">
        <v>194</v>
      </c>
      <c r="D54" s="22" t="s">
        <v>189</v>
      </c>
      <c r="E54" s="23">
        <v>57</v>
      </c>
      <c r="F54" s="24">
        <f t="shared" si="1"/>
        <v>49</v>
      </c>
      <c r="G54" s="25" t="s">
        <v>190</v>
      </c>
      <c r="H54" s="26" t="s">
        <v>195</v>
      </c>
      <c r="I54" s="20" t="s">
        <v>27</v>
      </c>
      <c r="J54" s="27" t="s">
        <v>83</v>
      </c>
      <c r="K54" s="25" t="s">
        <v>83</v>
      </c>
      <c r="L54" s="27" t="s">
        <v>83</v>
      </c>
      <c r="M54" s="28"/>
      <c r="N54" s="29">
        <v>2</v>
      </c>
      <c r="O54" s="30">
        <f t="shared" si="0"/>
        <v>2</v>
      </c>
    </row>
    <row r="55" spans="1:15" ht="45">
      <c r="A55" s="20" t="s">
        <v>18</v>
      </c>
      <c r="B55" s="20" t="s">
        <v>15</v>
      </c>
      <c r="C55" s="21" t="s">
        <v>196</v>
      </c>
      <c r="D55" s="22" t="s">
        <v>35</v>
      </c>
      <c r="E55" s="23">
        <v>58</v>
      </c>
      <c r="F55" s="24">
        <f t="shared" si="1"/>
        <v>50</v>
      </c>
      <c r="G55" s="25" t="s">
        <v>32</v>
      </c>
      <c r="H55" s="26" t="s">
        <v>197</v>
      </c>
      <c r="I55" s="20" t="s">
        <v>82</v>
      </c>
      <c r="J55" s="27" t="s">
        <v>83</v>
      </c>
      <c r="K55" s="25" t="s">
        <v>83</v>
      </c>
      <c r="L55" s="27" t="s">
        <v>83</v>
      </c>
      <c r="M55" s="28"/>
      <c r="N55" s="29">
        <v>25</v>
      </c>
      <c r="O55" s="30">
        <f t="shared" si="0"/>
        <v>25</v>
      </c>
    </row>
    <row r="56" spans="1:15" ht="45">
      <c r="A56" s="20" t="s">
        <v>18</v>
      </c>
      <c r="B56" s="20" t="s">
        <v>15</v>
      </c>
      <c r="C56" s="21" t="s">
        <v>198</v>
      </c>
      <c r="D56" s="22" t="s">
        <v>35</v>
      </c>
      <c r="E56" s="23">
        <v>59</v>
      </c>
      <c r="F56" s="24">
        <f t="shared" si="1"/>
        <v>51</v>
      </c>
      <c r="G56" s="25" t="s">
        <v>32</v>
      </c>
      <c r="H56" s="26" t="s">
        <v>199</v>
      </c>
      <c r="I56" s="20" t="s">
        <v>82</v>
      </c>
      <c r="J56" s="27" t="s">
        <v>83</v>
      </c>
      <c r="K56" s="25" t="s">
        <v>83</v>
      </c>
      <c r="L56" s="27" t="s">
        <v>83</v>
      </c>
      <c r="M56" s="28"/>
      <c r="N56" s="29">
        <v>25</v>
      </c>
      <c r="O56" s="30">
        <f t="shared" si="0"/>
        <v>25</v>
      </c>
    </row>
    <row r="57" spans="1:15" ht="45">
      <c r="A57" s="20" t="s">
        <v>18</v>
      </c>
      <c r="B57" s="20" t="s">
        <v>15</v>
      </c>
      <c r="C57" s="21" t="s">
        <v>200</v>
      </c>
      <c r="D57" s="22" t="s">
        <v>189</v>
      </c>
      <c r="E57" s="23">
        <v>60</v>
      </c>
      <c r="F57" s="24">
        <f t="shared" si="1"/>
        <v>52</v>
      </c>
      <c r="G57" s="25" t="s">
        <v>32</v>
      </c>
      <c r="H57" s="26" t="s">
        <v>201</v>
      </c>
      <c r="I57" s="20" t="s">
        <v>82</v>
      </c>
      <c r="J57" s="27" t="s">
        <v>83</v>
      </c>
      <c r="K57" s="25" t="s">
        <v>83</v>
      </c>
      <c r="L57" s="27" t="s">
        <v>83</v>
      </c>
      <c r="M57" s="28"/>
      <c r="N57" s="29">
        <v>25</v>
      </c>
      <c r="O57" s="30">
        <f t="shared" si="0"/>
        <v>25</v>
      </c>
    </row>
    <row r="58" spans="1:15" ht="123.75">
      <c r="A58" s="20" t="s">
        <v>18</v>
      </c>
      <c r="B58" s="20" t="s">
        <v>15</v>
      </c>
      <c r="C58" s="21" t="s">
        <v>202</v>
      </c>
      <c r="D58" s="22" t="s">
        <v>35</v>
      </c>
      <c r="E58" s="23">
        <v>61</v>
      </c>
      <c r="F58" s="24">
        <f t="shared" si="1"/>
        <v>53</v>
      </c>
      <c r="G58" s="25" t="s">
        <v>32</v>
      </c>
      <c r="H58" s="26" t="s">
        <v>203</v>
      </c>
      <c r="I58" s="20" t="s">
        <v>37</v>
      </c>
      <c r="J58" s="33">
        <v>26.75</v>
      </c>
      <c r="K58" s="25" t="s">
        <v>69</v>
      </c>
      <c r="L58" s="27" t="s">
        <v>70</v>
      </c>
      <c r="M58" s="28"/>
      <c r="N58" s="29">
        <v>30</v>
      </c>
      <c r="O58" s="30">
        <f t="shared" si="0"/>
        <v>30</v>
      </c>
    </row>
    <row r="59" spans="1:15" ht="236.25">
      <c r="A59" s="20" t="s">
        <v>18</v>
      </c>
      <c r="B59" s="20" t="s">
        <v>15</v>
      </c>
      <c r="C59" s="21" t="s">
        <v>204</v>
      </c>
      <c r="D59" s="22" t="s">
        <v>35</v>
      </c>
      <c r="E59" s="23">
        <v>62</v>
      </c>
      <c r="F59" s="24">
        <f t="shared" si="1"/>
        <v>54</v>
      </c>
      <c r="G59" s="25" t="s">
        <v>32</v>
      </c>
      <c r="H59" s="26" t="s">
        <v>205</v>
      </c>
      <c r="I59" s="20" t="s">
        <v>37</v>
      </c>
      <c r="J59" s="33">
        <v>7.55</v>
      </c>
      <c r="K59" s="25" t="s">
        <v>69</v>
      </c>
      <c r="L59" s="27" t="s">
        <v>70</v>
      </c>
      <c r="M59" s="28"/>
      <c r="N59" s="29">
        <v>20</v>
      </c>
      <c r="O59" s="30">
        <f t="shared" si="0"/>
        <v>20</v>
      </c>
    </row>
    <row r="60" spans="1:15" ht="191.25">
      <c r="A60" s="20" t="s">
        <v>18</v>
      </c>
      <c r="B60" s="20" t="s">
        <v>15</v>
      </c>
      <c r="C60" s="21" t="s">
        <v>206</v>
      </c>
      <c r="D60" s="22" t="s">
        <v>72</v>
      </c>
      <c r="E60" s="23">
        <v>63</v>
      </c>
      <c r="F60" s="24">
        <f t="shared" si="1"/>
        <v>55</v>
      </c>
      <c r="G60" s="25" t="s">
        <v>85</v>
      </c>
      <c r="H60" s="26" t="s">
        <v>207</v>
      </c>
      <c r="I60" s="20" t="s">
        <v>82</v>
      </c>
      <c r="J60" s="33">
        <v>607.77</v>
      </c>
      <c r="K60" s="25" t="s">
        <v>208</v>
      </c>
      <c r="L60" s="27" t="s">
        <v>209</v>
      </c>
      <c r="M60" s="28">
        <v>2</v>
      </c>
      <c r="N60" s="29"/>
      <c r="O60" s="30">
        <f t="shared" si="0"/>
        <v>2</v>
      </c>
    </row>
    <row r="61" spans="1:15" ht="45">
      <c r="A61" s="20" t="s">
        <v>18</v>
      </c>
      <c r="B61" s="20" t="s">
        <v>15</v>
      </c>
      <c r="C61" s="21" t="s">
        <v>210</v>
      </c>
      <c r="D61" s="22" t="s">
        <v>20</v>
      </c>
      <c r="E61" s="23">
        <v>64</v>
      </c>
      <c r="F61" s="24">
        <f t="shared" si="1"/>
        <v>56</v>
      </c>
      <c r="G61" s="25" t="s">
        <v>32</v>
      </c>
      <c r="H61" s="26" t="s">
        <v>211</v>
      </c>
      <c r="I61" s="20"/>
      <c r="J61" s="27" t="s">
        <v>23</v>
      </c>
      <c r="K61" s="25" t="s">
        <v>23</v>
      </c>
      <c r="L61" s="27" t="s">
        <v>23</v>
      </c>
      <c r="M61" s="28"/>
      <c r="N61" s="29">
        <v>35</v>
      </c>
      <c r="O61" s="30">
        <f t="shared" si="0"/>
        <v>35</v>
      </c>
    </row>
    <row r="62" spans="1:15" ht="45">
      <c r="A62" s="20" t="s">
        <v>18</v>
      </c>
      <c r="B62" s="20" t="s">
        <v>15</v>
      </c>
      <c r="C62" s="21" t="s">
        <v>212</v>
      </c>
      <c r="D62" s="22" t="s">
        <v>20</v>
      </c>
      <c r="E62" s="23">
        <v>65</v>
      </c>
      <c r="F62" s="24">
        <f t="shared" si="1"/>
        <v>57</v>
      </c>
      <c r="G62" s="25" t="s">
        <v>32</v>
      </c>
      <c r="H62" s="26" t="s">
        <v>213</v>
      </c>
      <c r="I62" s="20"/>
      <c r="J62" s="27" t="s">
        <v>23</v>
      </c>
      <c r="K62" s="25" t="s">
        <v>23</v>
      </c>
      <c r="L62" s="27" t="s">
        <v>23</v>
      </c>
      <c r="M62" s="28"/>
      <c r="N62" s="29">
        <v>35</v>
      </c>
      <c r="O62" s="30">
        <f t="shared" si="0"/>
        <v>35</v>
      </c>
    </row>
    <row r="63" spans="1:15" ht="45">
      <c r="A63" s="20" t="s">
        <v>18</v>
      </c>
      <c r="B63" s="20" t="s">
        <v>15</v>
      </c>
      <c r="C63" s="21" t="s">
        <v>214</v>
      </c>
      <c r="D63" s="22" t="s">
        <v>20</v>
      </c>
      <c r="E63" s="23">
        <v>66</v>
      </c>
      <c r="F63" s="24">
        <f t="shared" si="1"/>
        <v>58</v>
      </c>
      <c r="G63" s="25" t="s">
        <v>32</v>
      </c>
      <c r="H63" s="26" t="s">
        <v>215</v>
      </c>
      <c r="I63" s="20"/>
      <c r="J63" s="27" t="s">
        <v>23</v>
      </c>
      <c r="K63" s="25" t="s">
        <v>23</v>
      </c>
      <c r="L63" s="27" t="s">
        <v>23</v>
      </c>
      <c r="M63" s="28"/>
      <c r="N63" s="29">
        <v>35</v>
      </c>
      <c r="O63" s="30">
        <f t="shared" si="0"/>
        <v>35</v>
      </c>
    </row>
    <row r="64" spans="1:15" ht="45">
      <c r="A64" s="20" t="s">
        <v>18</v>
      </c>
      <c r="B64" s="20" t="s">
        <v>15</v>
      </c>
      <c r="C64" s="21" t="s">
        <v>216</v>
      </c>
      <c r="D64" s="22" t="s">
        <v>20</v>
      </c>
      <c r="E64" s="23">
        <v>67</v>
      </c>
      <c r="F64" s="24">
        <f t="shared" si="1"/>
        <v>59</v>
      </c>
      <c r="G64" s="25" t="s">
        <v>32</v>
      </c>
      <c r="H64" s="26" t="s">
        <v>217</v>
      </c>
      <c r="I64" s="20"/>
      <c r="J64" s="27" t="s">
        <v>23</v>
      </c>
      <c r="K64" s="25" t="s">
        <v>23</v>
      </c>
      <c r="L64" s="27" t="s">
        <v>23</v>
      </c>
      <c r="M64" s="28"/>
      <c r="N64" s="29">
        <v>35</v>
      </c>
      <c r="O64" s="30">
        <f t="shared" si="0"/>
        <v>35</v>
      </c>
    </row>
    <row r="65" spans="1:15" ht="45">
      <c r="A65" s="20" t="s">
        <v>18</v>
      </c>
      <c r="B65" s="20" t="s">
        <v>15</v>
      </c>
      <c r="C65" s="21" t="s">
        <v>218</v>
      </c>
      <c r="D65" s="22" t="s">
        <v>20</v>
      </c>
      <c r="E65" s="23">
        <v>68</v>
      </c>
      <c r="F65" s="24">
        <f t="shared" si="1"/>
        <v>60</v>
      </c>
      <c r="G65" s="25" t="s">
        <v>32</v>
      </c>
      <c r="H65" s="26" t="s">
        <v>219</v>
      </c>
      <c r="I65" s="20"/>
      <c r="J65" s="27" t="s">
        <v>23</v>
      </c>
      <c r="K65" s="25" t="s">
        <v>23</v>
      </c>
      <c r="L65" s="27" t="s">
        <v>23</v>
      </c>
      <c r="M65" s="28"/>
      <c r="N65" s="29">
        <v>35</v>
      </c>
      <c r="O65" s="30">
        <f t="shared" si="0"/>
        <v>35</v>
      </c>
    </row>
    <row r="66" spans="1:15" ht="45">
      <c r="A66" s="20" t="s">
        <v>18</v>
      </c>
      <c r="B66" s="20" t="s">
        <v>15</v>
      </c>
      <c r="C66" s="21" t="s">
        <v>220</v>
      </c>
      <c r="D66" s="22" t="s">
        <v>20</v>
      </c>
      <c r="E66" s="23">
        <v>69</v>
      </c>
      <c r="F66" s="24">
        <f t="shared" si="1"/>
        <v>61</v>
      </c>
      <c r="G66" s="25" t="s">
        <v>32</v>
      </c>
      <c r="H66" s="26" t="s">
        <v>221</v>
      </c>
      <c r="I66" s="20"/>
      <c r="J66" s="27" t="s">
        <v>23</v>
      </c>
      <c r="K66" s="25" t="s">
        <v>23</v>
      </c>
      <c r="L66" s="27" t="s">
        <v>23</v>
      </c>
      <c r="M66" s="28"/>
      <c r="N66" s="29">
        <v>35</v>
      </c>
      <c r="O66" s="30">
        <f t="shared" si="0"/>
        <v>35</v>
      </c>
    </row>
    <row r="67" spans="1:15" ht="45">
      <c r="A67" s="20" t="s">
        <v>18</v>
      </c>
      <c r="B67" s="20" t="s">
        <v>15</v>
      </c>
      <c r="C67" s="21" t="s">
        <v>222</v>
      </c>
      <c r="D67" s="22" t="s">
        <v>20</v>
      </c>
      <c r="E67" s="23">
        <v>70</v>
      </c>
      <c r="F67" s="24">
        <f t="shared" si="1"/>
        <v>62</v>
      </c>
      <c r="G67" s="25" t="s">
        <v>32</v>
      </c>
      <c r="H67" s="26" t="s">
        <v>223</v>
      </c>
      <c r="I67" s="20"/>
      <c r="J67" s="27" t="s">
        <v>23</v>
      </c>
      <c r="K67" s="25" t="s">
        <v>23</v>
      </c>
      <c r="L67" s="27" t="s">
        <v>23</v>
      </c>
      <c r="M67" s="28"/>
      <c r="N67" s="29">
        <v>35</v>
      </c>
      <c r="O67" s="30">
        <f t="shared" si="0"/>
        <v>35</v>
      </c>
    </row>
    <row r="68" spans="1:15" ht="45">
      <c r="A68" s="20" t="s">
        <v>18</v>
      </c>
      <c r="B68" s="20" t="s">
        <v>15</v>
      </c>
      <c r="C68" s="21" t="s">
        <v>224</v>
      </c>
      <c r="D68" s="22" t="s">
        <v>20</v>
      </c>
      <c r="E68" s="23">
        <v>71</v>
      </c>
      <c r="F68" s="24">
        <f t="shared" si="1"/>
        <v>63</v>
      </c>
      <c r="G68" s="25" t="s">
        <v>32</v>
      </c>
      <c r="H68" s="26" t="s">
        <v>225</v>
      </c>
      <c r="I68" s="20"/>
      <c r="J68" s="27" t="s">
        <v>23</v>
      </c>
      <c r="K68" s="25" t="s">
        <v>23</v>
      </c>
      <c r="L68" s="27" t="s">
        <v>23</v>
      </c>
      <c r="M68" s="28"/>
      <c r="N68" s="29">
        <v>35</v>
      </c>
      <c r="O68" s="30">
        <f t="shared" si="0"/>
        <v>35</v>
      </c>
    </row>
    <row r="69" spans="1:15" ht="45">
      <c r="A69" s="20" t="s">
        <v>18</v>
      </c>
      <c r="B69" s="20" t="s">
        <v>15</v>
      </c>
      <c r="C69" s="21" t="s">
        <v>226</v>
      </c>
      <c r="D69" s="22" t="s">
        <v>20</v>
      </c>
      <c r="E69" s="23">
        <v>72</v>
      </c>
      <c r="F69" s="24">
        <f t="shared" si="1"/>
        <v>64</v>
      </c>
      <c r="G69" s="25" t="s">
        <v>32</v>
      </c>
      <c r="H69" s="26" t="s">
        <v>227</v>
      </c>
      <c r="I69" s="20"/>
      <c r="J69" s="27" t="s">
        <v>23</v>
      </c>
      <c r="K69" s="25" t="s">
        <v>23</v>
      </c>
      <c r="L69" s="27" t="s">
        <v>23</v>
      </c>
      <c r="M69" s="28"/>
      <c r="N69" s="29">
        <v>35</v>
      </c>
      <c r="O69" s="30">
        <f t="shared" si="0"/>
        <v>35</v>
      </c>
    </row>
    <row r="70" spans="1:15" ht="45">
      <c r="A70" s="20" t="s">
        <v>18</v>
      </c>
      <c r="B70" s="20" t="s">
        <v>15</v>
      </c>
      <c r="C70" s="21" t="s">
        <v>228</v>
      </c>
      <c r="D70" s="22" t="s">
        <v>20</v>
      </c>
      <c r="E70" s="23">
        <v>73</v>
      </c>
      <c r="F70" s="24">
        <f t="shared" si="1"/>
        <v>65</v>
      </c>
      <c r="G70" s="25" t="s">
        <v>32</v>
      </c>
      <c r="H70" s="26" t="s">
        <v>229</v>
      </c>
      <c r="I70" s="20"/>
      <c r="J70" s="27" t="s">
        <v>23</v>
      </c>
      <c r="K70" s="25" t="s">
        <v>23</v>
      </c>
      <c r="L70" s="27" t="s">
        <v>23</v>
      </c>
      <c r="M70" s="28"/>
      <c r="N70" s="29">
        <v>70</v>
      </c>
      <c r="O70" s="30">
        <f t="shared" si="0"/>
        <v>70</v>
      </c>
    </row>
    <row r="71" spans="1:15" ht="45">
      <c r="A71" s="20" t="s">
        <v>18</v>
      </c>
      <c r="B71" s="20" t="s">
        <v>15</v>
      </c>
      <c r="C71" s="21" t="s">
        <v>230</v>
      </c>
      <c r="D71" s="22" t="s">
        <v>20</v>
      </c>
      <c r="E71" s="23">
        <v>74</v>
      </c>
      <c r="F71" s="24">
        <f t="shared" si="1"/>
        <v>66</v>
      </c>
      <c r="G71" s="25" t="s">
        <v>32</v>
      </c>
      <c r="H71" s="26" t="s">
        <v>231</v>
      </c>
      <c r="I71" s="20"/>
      <c r="J71" s="27" t="s">
        <v>23</v>
      </c>
      <c r="K71" s="25" t="s">
        <v>23</v>
      </c>
      <c r="L71" s="27" t="s">
        <v>23</v>
      </c>
      <c r="M71" s="28"/>
      <c r="N71" s="29">
        <v>35</v>
      </c>
      <c r="O71" s="30">
        <f t="shared" si="0"/>
        <v>35</v>
      </c>
    </row>
    <row r="72" spans="1:15" ht="101.25">
      <c r="A72" s="20" t="s">
        <v>18</v>
      </c>
      <c r="B72" s="20" t="s">
        <v>15</v>
      </c>
      <c r="C72" s="21" t="s">
        <v>232</v>
      </c>
      <c r="D72" s="22" t="s">
        <v>72</v>
      </c>
      <c r="E72" s="23">
        <v>75</v>
      </c>
      <c r="F72" s="24">
        <f t="shared" si="1"/>
        <v>67</v>
      </c>
      <c r="G72" s="25" t="s">
        <v>32</v>
      </c>
      <c r="H72" s="26" t="s">
        <v>233</v>
      </c>
      <c r="I72" s="20" t="s">
        <v>27</v>
      </c>
      <c r="J72" s="33">
        <v>433.95</v>
      </c>
      <c r="K72" s="25" t="s">
        <v>48</v>
      </c>
      <c r="L72" s="27" t="s">
        <v>49</v>
      </c>
      <c r="M72" s="28">
        <v>1</v>
      </c>
      <c r="N72" s="29"/>
      <c r="O72" s="30">
        <f t="shared" si="0"/>
        <v>1</v>
      </c>
    </row>
    <row r="73" spans="1:15" ht="168.75">
      <c r="A73" s="20" t="s">
        <v>18</v>
      </c>
      <c r="B73" s="20" t="s">
        <v>15</v>
      </c>
      <c r="C73" s="21" t="s">
        <v>234</v>
      </c>
      <c r="D73" s="22" t="s">
        <v>65</v>
      </c>
      <c r="E73" s="23">
        <v>76</v>
      </c>
      <c r="F73" s="24">
        <f t="shared" si="1"/>
        <v>68</v>
      </c>
      <c r="G73" s="25" t="s">
        <v>235</v>
      </c>
      <c r="H73" s="26" t="s">
        <v>236</v>
      </c>
      <c r="I73" s="20" t="s">
        <v>67</v>
      </c>
      <c r="J73" s="33">
        <v>995</v>
      </c>
      <c r="K73" s="25" t="s">
        <v>146</v>
      </c>
      <c r="L73" s="27" t="s">
        <v>127</v>
      </c>
      <c r="M73" s="28">
        <v>1</v>
      </c>
      <c r="N73" s="29"/>
      <c r="O73" s="30">
        <f t="shared" si="0"/>
        <v>1</v>
      </c>
    </row>
    <row r="74" spans="1:15" ht="78.75">
      <c r="A74" s="20" t="s">
        <v>18</v>
      </c>
      <c r="B74" s="20" t="s">
        <v>15</v>
      </c>
      <c r="C74" s="21" t="s">
        <v>237</v>
      </c>
      <c r="D74" s="22" t="s">
        <v>72</v>
      </c>
      <c r="E74" s="23">
        <v>77</v>
      </c>
      <c r="F74" s="24">
        <f t="shared" si="1"/>
        <v>69</v>
      </c>
      <c r="G74" s="25" t="s">
        <v>85</v>
      </c>
      <c r="H74" s="26" t="s">
        <v>238</v>
      </c>
      <c r="I74" s="20" t="s">
        <v>82</v>
      </c>
      <c r="J74" s="33">
        <v>249</v>
      </c>
      <c r="K74" s="25" t="s">
        <v>93</v>
      </c>
      <c r="L74" s="27" t="s">
        <v>94</v>
      </c>
      <c r="M74" s="28">
        <v>2</v>
      </c>
      <c r="N74" s="29"/>
      <c r="O74" s="30">
        <f t="shared" si="0"/>
        <v>2</v>
      </c>
    </row>
    <row r="75" spans="1:15" ht="258.75">
      <c r="A75" s="20" t="s">
        <v>18</v>
      </c>
      <c r="B75" s="20" t="s">
        <v>15</v>
      </c>
      <c r="C75" s="21" t="s">
        <v>239</v>
      </c>
      <c r="D75" s="22" t="s">
        <v>72</v>
      </c>
      <c r="E75" s="23">
        <v>78</v>
      </c>
      <c r="F75" s="24">
        <f t="shared" si="1"/>
        <v>70</v>
      </c>
      <c r="G75" s="25" t="s">
        <v>32</v>
      </c>
      <c r="H75" s="26" t="s">
        <v>240</v>
      </c>
      <c r="I75" s="20"/>
      <c r="J75" s="33">
        <v>486.14</v>
      </c>
      <c r="K75" s="25" t="s">
        <v>165</v>
      </c>
      <c r="L75" s="27" t="s">
        <v>166</v>
      </c>
      <c r="M75" s="28"/>
      <c r="N75" s="29">
        <v>5</v>
      </c>
      <c r="O75" s="30">
        <f t="shared" si="0"/>
        <v>5</v>
      </c>
    </row>
    <row r="76" spans="1:15" ht="281.25">
      <c r="A76" s="20" t="s">
        <v>18</v>
      </c>
      <c r="B76" s="20" t="s">
        <v>15</v>
      </c>
      <c r="C76" s="21" t="s">
        <v>241</v>
      </c>
      <c r="D76" s="22" t="s">
        <v>35</v>
      </c>
      <c r="E76" s="23">
        <v>79</v>
      </c>
      <c r="F76" s="24">
        <f t="shared" si="1"/>
        <v>71</v>
      </c>
      <c r="G76" s="25" t="s">
        <v>32</v>
      </c>
      <c r="H76" s="26" t="s">
        <v>242</v>
      </c>
      <c r="I76" s="20" t="s">
        <v>37</v>
      </c>
      <c r="J76" s="33">
        <v>19.41</v>
      </c>
      <c r="K76" s="25" t="s">
        <v>69</v>
      </c>
      <c r="L76" s="27" t="s">
        <v>70</v>
      </c>
      <c r="M76" s="28"/>
      <c r="N76" s="29">
        <v>10</v>
      </c>
      <c r="O76" s="30">
        <f t="shared" si="0"/>
        <v>10</v>
      </c>
    </row>
    <row r="77" spans="1:15" ht="90">
      <c r="A77" s="20" t="s">
        <v>18</v>
      </c>
      <c r="B77" s="20" t="s">
        <v>15</v>
      </c>
      <c r="C77" s="21" t="s">
        <v>243</v>
      </c>
      <c r="D77" s="22" t="s">
        <v>35</v>
      </c>
      <c r="E77" s="23">
        <v>80</v>
      </c>
      <c r="F77" s="24">
        <f t="shared" si="1"/>
        <v>72</v>
      </c>
      <c r="G77" s="25" t="s">
        <v>32</v>
      </c>
      <c r="H77" s="26" t="s">
        <v>244</v>
      </c>
      <c r="I77" s="20"/>
      <c r="J77" s="33">
        <v>2.1</v>
      </c>
      <c r="K77" s="25" t="s">
        <v>48</v>
      </c>
      <c r="L77" s="27" t="s">
        <v>49</v>
      </c>
      <c r="M77" s="28"/>
      <c r="N77" s="29">
        <v>100</v>
      </c>
      <c r="O77" s="30">
        <f t="shared" si="0"/>
        <v>100</v>
      </c>
    </row>
    <row r="78" spans="1:15" ht="409.5">
      <c r="A78" s="20" t="s">
        <v>18</v>
      </c>
      <c r="B78" s="20" t="s">
        <v>15</v>
      </c>
      <c r="C78" s="21" t="s">
        <v>245</v>
      </c>
      <c r="D78" s="22" t="s">
        <v>35</v>
      </c>
      <c r="E78" s="23">
        <v>81</v>
      </c>
      <c r="F78" s="24">
        <f t="shared" si="1"/>
        <v>73</v>
      </c>
      <c r="G78" s="25" t="s">
        <v>32</v>
      </c>
      <c r="H78" s="26" t="s">
        <v>246</v>
      </c>
      <c r="I78" s="20" t="s">
        <v>37</v>
      </c>
      <c r="J78" s="33">
        <v>2.07</v>
      </c>
      <c r="K78" s="25" t="s">
        <v>69</v>
      </c>
      <c r="L78" s="27" t="s">
        <v>70</v>
      </c>
      <c r="M78" s="28"/>
      <c r="N78" s="29">
        <v>50</v>
      </c>
      <c r="O78" s="30">
        <f t="shared" si="0"/>
        <v>50</v>
      </c>
    </row>
    <row r="79" spans="1:15" ht="157.5">
      <c r="A79" s="20" t="s">
        <v>18</v>
      </c>
      <c r="B79" s="20" t="s">
        <v>15</v>
      </c>
      <c r="C79" s="21" t="s">
        <v>247</v>
      </c>
      <c r="D79" s="22" t="s">
        <v>35</v>
      </c>
      <c r="E79" s="23">
        <v>82</v>
      </c>
      <c r="F79" s="24">
        <f t="shared" si="1"/>
        <v>74</v>
      </c>
      <c r="G79" s="25" t="s">
        <v>32</v>
      </c>
      <c r="H79" s="26" t="s">
        <v>248</v>
      </c>
      <c r="I79" s="20" t="s">
        <v>82</v>
      </c>
      <c r="J79" s="33">
        <v>1</v>
      </c>
      <c r="K79" s="25" t="s">
        <v>69</v>
      </c>
      <c r="L79" s="27" t="s">
        <v>70</v>
      </c>
      <c r="M79" s="28"/>
      <c r="N79" s="29">
        <v>200</v>
      </c>
      <c r="O79" s="30">
        <f t="shared" si="0"/>
        <v>200</v>
      </c>
    </row>
    <row r="80" spans="1:15" ht="409.5">
      <c r="A80" s="20" t="s">
        <v>18</v>
      </c>
      <c r="B80" s="20" t="s">
        <v>15</v>
      </c>
      <c r="C80" s="21" t="s">
        <v>249</v>
      </c>
      <c r="D80" s="22" t="s">
        <v>35</v>
      </c>
      <c r="E80" s="23">
        <v>83</v>
      </c>
      <c r="F80" s="24">
        <f t="shared" si="1"/>
        <v>75</v>
      </c>
      <c r="G80" s="25" t="s">
        <v>32</v>
      </c>
      <c r="H80" s="26" t="s">
        <v>250</v>
      </c>
      <c r="I80" s="20" t="s">
        <v>82</v>
      </c>
      <c r="J80" s="33">
        <v>1.25</v>
      </c>
      <c r="K80" s="25" t="s">
        <v>69</v>
      </c>
      <c r="L80" s="27" t="s">
        <v>70</v>
      </c>
      <c r="M80" s="28"/>
      <c r="N80" s="29">
        <v>100</v>
      </c>
      <c r="O80" s="30">
        <f t="shared" si="0"/>
        <v>100</v>
      </c>
    </row>
    <row r="81" spans="1:15" ht="45">
      <c r="A81" s="20" t="s">
        <v>18</v>
      </c>
      <c r="B81" s="20" t="s">
        <v>15</v>
      </c>
      <c r="C81" s="21" t="s">
        <v>251</v>
      </c>
      <c r="D81" s="22" t="s">
        <v>252</v>
      </c>
      <c r="E81" s="23">
        <v>84</v>
      </c>
      <c r="F81" s="24">
        <f t="shared" si="1"/>
        <v>76</v>
      </c>
      <c r="G81" s="25" t="s">
        <v>253</v>
      </c>
      <c r="H81" s="26" t="s">
        <v>254</v>
      </c>
      <c r="I81" s="20"/>
      <c r="J81" s="33">
        <v>108</v>
      </c>
      <c r="K81" s="25" t="s">
        <v>48</v>
      </c>
      <c r="L81" s="27" t="s">
        <v>49</v>
      </c>
      <c r="M81" s="28"/>
      <c r="N81" s="29">
        <v>5</v>
      </c>
      <c r="O81" s="30">
        <f t="shared" si="0"/>
        <v>5</v>
      </c>
    </row>
    <row r="82" spans="1:15" ht="56.25">
      <c r="A82" s="20" t="s">
        <v>18</v>
      </c>
      <c r="B82" s="20" t="s">
        <v>15</v>
      </c>
      <c r="C82" s="21" t="s">
        <v>255</v>
      </c>
      <c r="D82" s="22" t="s">
        <v>20</v>
      </c>
      <c r="E82" s="23">
        <v>85</v>
      </c>
      <c r="F82" s="24">
        <f t="shared" si="1"/>
        <v>77</v>
      </c>
      <c r="G82" s="25" t="s">
        <v>32</v>
      </c>
      <c r="H82" s="26" t="s">
        <v>256</v>
      </c>
      <c r="I82" s="20" t="s">
        <v>27</v>
      </c>
      <c r="J82" s="33">
        <v>10.06</v>
      </c>
      <c r="K82" s="25" t="s">
        <v>29</v>
      </c>
      <c r="L82" s="27" t="s">
        <v>30</v>
      </c>
      <c r="M82" s="28"/>
      <c r="N82" s="29">
        <v>5</v>
      </c>
      <c r="O82" s="30">
        <f t="shared" si="0"/>
        <v>5</v>
      </c>
    </row>
    <row r="83" spans="1:15" ht="33.75">
      <c r="A83" s="20" t="s">
        <v>18</v>
      </c>
      <c r="B83" s="20" t="s">
        <v>15</v>
      </c>
      <c r="C83" s="21" t="s">
        <v>257</v>
      </c>
      <c r="D83" s="22" t="s">
        <v>20</v>
      </c>
      <c r="E83" s="23">
        <v>86</v>
      </c>
      <c r="F83" s="24">
        <f t="shared" si="1"/>
        <v>78</v>
      </c>
      <c r="G83" s="25" t="s">
        <v>258</v>
      </c>
      <c r="H83" s="26" t="s">
        <v>259</v>
      </c>
      <c r="I83" s="20" t="s">
        <v>27</v>
      </c>
      <c r="J83" s="27" t="s">
        <v>23</v>
      </c>
      <c r="K83" s="25" t="s">
        <v>23</v>
      </c>
      <c r="L83" s="27" t="s">
        <v>23</v>
      </c>
      <c r="M83" s="28"/>
      <c r="N83" s="29">
        <v>60</v>
      </c>
      <c r="O83" s="30">
        <f t="shared" si="0"/>
        <v>60</v>
      </c>
    </row>
    <row r="84" spans="1:15" ht="146.25">
      <c r="A84" s="20" t="s">
        <v>18</v>
      </c>
      <c r="B84" s="20" t="s">
        <v>15</v>
      </c>
      <c r="C84" s="21" t="s">
        <v>260</v>
      </c>
      <c r="D84" s="22" t="s">
        <v>20</v>
      </c>
      <c r="E84" s="23">
        <v>88</v>
      </c>
      <c r="F84" s="24">
        <f t="shared" si="1"/>
        <v>79</v>
      </c>
      <c r="G84" s="25" t="s">
        <v>32</v>
      </c>
      <c r="H84" s="26" t="s">
        <v>261</v>
      </c>
      <c r="I84" s="20" t="s">
        <v>262</v>
      </c>
      <c r="J84" s="27" t="s">
        <v>23</v>
      </c>
      <c r="K84" s="25" t="s">
        <v>23</v>
      </c>
      <c r="L84" s="27" t="s">
        <v>23</v>
      </c>
      <c r="M84" s="28"/>
      <c r="N84" s="29">
        <v>30</v>
      </c>
      <c r="O84" s="30">
        <f t="shared" si="0"/>
        <v>30</v>
      </c>
    </row>
    <row r="85" spans="1:15" ht="78.75">
      <c r="A85" s="20" t="s">
        <v>18</v>
      </c>
      <c r="B85" s="20" t="s">
        <v>15</v>
      </c>
      <c r="C85" s="21" t="s">
        <v>263</v>
      </c>
      <c r="D85" s="22" t="s">
        <v>20</v>
      </c>
      <c r="E85" s="23">
        <v>89</v>
      </c>
      <c r="F85" s="24">
        <f t="shared" si="1"/>
        <v>80</v>
      </c>
      <c r="G85" s="25" t="s">
        <v>264</v>
      </c>
      <c r="H85" s="26" t="s">
        <v>265</v>
      </c>
      <c r="I85" s="20" t="s">
        <v>27</v>
      </c>
      <c r="J85" s="27" t="s">
        <v>23</v>
      </c>
      <c r="K85" s="25" t="s">
        <v>23</v>
      </c>
      <c r="L85" s="27" t="s">
        <v>23</v>
      </c>
      <c r="M85" s="28"/>
      <c r="N85" s="29">
        <v>30</v>
      </c>
      <c r="O85" s="30">
        <f t="shared" si="0"/>
        <v>30</v>
      </c>
    </row>
    <row r="86" spans="1:15" ht="22.5">
      <c r="A86" s="20" t="s">
        <v>18</v>
      </c>
      <c r="B86" s="20" t="s">
        <v>15</v>
      </c>
      <c r="C86" s="21" t="s">
        <v>266</v>
      </c>
      <c r="D86" s="22"/>
      <c r="E86" s="23">
        <v>90</v>
      </c>
      <c r="F86" s="24">
        <f t="shared" si="1"/>
        <v>81</v>
      </c>
      <c r="G86" s="25" t="s">
        <v>267</v>
      </c>
      <c r="H86" s="26" t="s">
        <v>268</v>
      </c>
      <c r="I86" s="20"/>
      <c r="J86" s="27" t="s">
        <v>23</v>
      </c>
      <c r="K86" s="25" t="s">
        <v>23</v>
      </c>
      <c r="L86" s="27" t="s">
        <v>23</v>
      </c>
      <c r="M86" s="28"/>
      <c r="N86" s="29">
        <v>55</v>
      </c>
      <c r="O86" s="30">
        <f t="shared" si="0"/>
        <v>55</v>
      </c>
    </row>
    <row r="87" spans="1:15" ht="22.5">
      <c r="A87" s="20" t="s">
        <v>18</v>
      </c>
      <c r="B87" s="20" t="s">
        <v>15</v>
      </c>
      <c r="C87" s="21" t="s">
        <v>269</v>
      </c>
      <c r="D87" s="22" t="s">
        <v>189</v>
      </c>
      <c r="E87" s="23">
        <v>91</v>
      </c>
      <c r="F87" s="24">
        <f t="shared" si="1"/>
        <v>82</v>
      </c>
      <c r="G87" s="25" t="s">
        <v>267</v>
      </c>
      <c r="H87" s="26" t="s">
        <v>270</v>
      </c>
      <c r="I87" s="20"/>
      <c r="J87" s="27" t="s">
        <v>23</v>
      </c>
      <c r="K87" s="25" t="s">
        <v>23</v>
      </c>
      <c r="L87" s="27" t="s">
        <v>23</v>
      </c>
      <c r="M87" s="28"/>
      <c r="N87" s="29">
        <v>30</v>
      </c>
      <c r="O87" s="30">
        <f t="shared" si="0"/>
        <v>30</v>
      </c>
    </row>
    <row r="88" spans="1:15" ht="56.25">
      <c r="A88" s="20" t="s">
        <v>18</v>
      </c>
      <c r="B88" s="20" t="s">
        <v>15</v>
      </c>
      <c r="C88" s="21" t="s">
        <v>271</v>
      </c>
      <c r="D88" s="22" t="s">
        <v>189</v>
      </c>
      <c r="E88" s="23">
        <v>92</v>
      </c>
      <c r="F88" s="24">
        <f t="shared" si="1"/>
        <v>83</v>
      </c>
      <c r="G88" s="25" t="s">
        <v>267</v>
      </c>
      <c r="H88" s="26" t="s">
        <v>272</v>
      </c>
      <c r="I88" s="20" t="s">
        <v>27</v>
      </c>
      <c r="J88" s="33">
        <v>11.84</v>
      </c>
      <c r="K88" s="25" t="s">
        <v>29</v>
      </c>
      <c r="L88" s="27" t="s">
        <v>30</v>
      </c>
      <c r="M88" s="28"/>
      <c r="N88" s="29">
        <v>45</v>
      </c>
      <c r="O88" s="30">
        <f t="shared" si="0"/>
        <v>45</v>
      </c>
    </row>
    <row r="89" spans="1:15" ht="270">
      <c r="A89" s="20" t="s">
        <v>18</v>
      </c>
      <c r="B89" s="20" t="s">
        <v>15</v>
      </c>
      <c r="C89" s="21" t="s">
        <v>273</v>
      </c>
      <c r="D89" s="22" t="s">
        <v>72</v>
      </c>
      <c r="E89" s="23">
        <v>93</v>
      </c>
      <c r="F89" s="24">
        <f t="shared" si="1"/>
        <v>84</v>
      </c>
      <c r="G89" s="25" t="s">
        <v>85</v>
      </c>
      <c r="H89" s="26" t="s">
        <v>274</v>
      </c>
      <c r="I89" s="20" t="s">
        <v>82</v>
      </c>
      <c r="J89" s="33">
        <v>391</v>
      </c>
      <c r="K89" s="25" t="s">
        <v>275</v>
      </c>
      <c r="L89" s="27" t="s">
        <v>276</v>
      </c>
      <c r="M89" s="28">
        <v>2</v>
      </c>
      <c r="N89" s="29"/>
      <c r="O89" s="30">
        <f t="shared" si="0"/>
        <v>2</v>
      </c>
    </row>
    <row r="90" spans="1:15" ht="67.5">
      <c r="A90" s="20" t="s">
        <v>18</v>
      </c>
      <c r="B90" s="20" t="s">
        <v>15</v>
      </c>
      <c r="C90" s="21" t="s">
        <v>277</v>
      </c>
      <c r="D90" s="22" t="s">
        <v>65</v>
      </c>
      <c r="E90" s="23">
        <v>94</v>
      </c>
      <c r="F90" s="24">
        <f t="shared" si="1"/>
        <v>85</v>
      </c>
      <c r="G90" s="25" t="s">
        <v>32</v>
      </c>
      <c r="H90" s="26" t="s">
        <v>278</v>
      </c>
      <c r="I90" s="20" t="s">
        <v>67</v>
      </c>
      <c r="J90" s="33">
        <v>311.46</v>
      </c>
      <c r="K90" s="25" t="s">
        <v>69</v>
      </c>
      <c r="L90" s="27" t="s">
        <v>70</v>
      </c>
      <c r="M90" s="28">
        <v>1</v>
      </c>
      <c r="N90" s="29"/>
      <c r="O90" s="30">
        <f t="shared" si="0"/>
        <v>1</v>
      </c>
    </row>
    <row r="91" spans="1:15" ht="112.5">
      <c r="A91" s="20" t="s">
        <v>18</v>
      </c>
      <c r="B91" s="20" t="s">
        <v>15</v>
      </c>
      <c r="C91" s="21" t="s">
        <v>279</v>
      </c>
      <c r="D91" s="22" t="s">
        <v>72</v>
      </c>
      <c r="E91" s="23">
        <v>95</v>
      </c>
      <c r="F91" s="24">
        <f t="shared" si="1"/>
        <v>86</v>
      </c>
      <c r="G91" s="25" t="s">
        <v>85</v>
      </c>
      <c r="H91" s="26" t="s">
        <v>280</v>
      </c>
      <c r="I91" s="20" t="s">
        <v>82</v>
      </c>
      <c r="J91" s="33">
        <v>615</v>
      </c>
      <c r="K91" s="25" t="s">
        <v>98</v>
      </c>
      <c r="L91" s="27" t="s">
        <v>99</v>
      </c>
      <c r="M91" s="28">
        <v>2</v>
      </c>
      <c r="N91" s="29"/>
      <c r="O91" s="30">
        <f t="shared" si="0"/>
        <v>2</v>
      </c>
    </row>
    <row r="92" spans="1:15" ht="67.5">
      <c r="A92" s="20" t="s">
        <v>18</v>
      </c>
      <c r="B92" s="20" t="s">
        <v>15</v>
      </c>
      <c r="C92" s="21" t="s">
        <v>281</v>
      </c>
      <c r="D92" s="22" t="s">
        <v>20</v>
      </c>
      <c r="E92" s="23">
        <v>98</v>
      </c>
      <c r="F92" s="24">
        <f t="shared" si="1"/>
        <v>87</v>
      </c>
      <c r="G92" s="25" t="s">
        <v>32</v>
      </c>
      <c r="H92" s="26" t="s">
        <v>282</v>
      </c>
      <c r="I92" s="20"/>
      <c r="J92" s="27" t="s">
        <v>83</v>
      </c>
      <c r="K92" s="25" t="s">
        <v>83</v>
      </c>
      <c r="L92" s="27" t="s">
        <v>83</v>
      </c>
      <c r="M92" s="28"/>
      <c r="N92" s="29">
        <v>2</v>
      </c>
      <c r="O92" s="30">
        <f t="shared" si="0"/>
        <v>2</v>
      </c>
    </row>
    <row r="93" spans="1:15" ht="67.5">
      <c r="A93" s="20" t="s">
        <v>18</v>
      </c>
      <c r="B93" s="20" t="s">
        <v>15</v>
      </c>
      <c r="C93" s="21" t="s">
        <v>283</v>
      </c>
      <c r="D93" s="22" t="s">
        <v>20</v>
      </c>
      <c r="E93" s="23">
        <v>99</v>
      </c>
      <c r="F93" s="24">
        <f t="shared" si="1"/>
        <v>88</v>
      </c>
      <c r="G93" s="25" t="s">
        <v>32</v>
      </c>
      <c r="H93" s="26" t="s">
        <v>284</v>
      </c>
      <c r="I93" s="20"/>
      <c r="J93" s="27" t="s">
        <v>83</v>
      </c>
      <c r="K93" s="25" t="s">
        <v>83</v>
      </c>
      <c r="L93" s="27" t="s">
        <v>83</v>
      </c>
      <c r="M93" s="28"/>
      <c r="N93" s="29">
        <v>2</v>
      </c>
      <c r="O93" s="30">
        <f t="shared" si="0"/>
        <v>2</v>
      </c>
    </row>
    <row r="94" spans="1:15" ht="67.5">
      <c r="A94" s="20" t="s">
        <v>18</v>
      </c>
      <c r="B94" s="20" t="s">
        <v>15</v>
      </c>
      <c r="C94" s="21" t="s">
        <v>285</v>
      </c>
      <c r="D94" s="22" t="s">
        <v>20</v>
      </c>
      <c r="E94" s="23">
        <v>100</v>
      </c>
      <c r="F94" s="24">
        <f t="shared" si="1"/>
        <v>89</v>
      </c>
      <c r="G94" s="25" t="s">
        <v>32</v>
      </c>
      <c r="H94" s="26" t="s">
        <v>286</v>
      </c>
      <c r="I94" s="20"/>
      <c r="J94" s="27" t="s">
        <v>83</v>
      </c>
      <c r="K94" s="25" t="s">
        <v>83</v>
      </c>
      <c r="L94" s="27" t="s">
        <v>83</v>
      </c>
      <c r="M94" s="28"/>
      <c r="N94" s="29">
        <v>2</v>
      </c>
      <c r="O94" s="30">
        <f t="shared" si="0"/>
        <v>2</v>
      </c>
    </row>
    <row r="95" spans="1:15" ht="33.75">
      <c r="A95" s="20" t="s">
        <v>18</v>
      </c>
      <c r="B95" s="20" t="s">
        <v>15</v>
      </c>
      <c r="C95" s="21" t="s">
        <v>287</v>
      </c>
      <c r="D95" s="22" t="s">
        <v>288</v>
      </c>
      <c r="E95" s="23">
        <v>101</v>
      </c>
      <c r="F95" s="24">
        <f t="shared" si="1"/>
        <v>90</v>
      </c>
      <c r="G95" s="25" t="s">
        <v>289</v>
      </c>
      <c r="H95" s="26" t="s">
        <v>290</v>
      </c>
      <c r="I95" s="20"/>
      <c r="J95" s="33">
        <v>5.15</v>
      </c>
      <c r="K95" s="25" t="s">
        <v>69</v>
      </c>
      <c r="L95" s="27" t="s">
        <v>70</v>
      </c>
      <c r="M95" s="28"/>
      <c r="N95" s="29">
        <v>25</v>
      </c>
      <c r="O95" s="30">
        <f t="shared" si="0"/>
        <v>25</v>
      </c>
    </row>
    <row r="96" spans="1:15" ht="67.5">
      <c r="A96" s="20" t="s">
        <v>18</v>
      </c>
      <c r="B96" s="20" t="s">
        <v>15</v>
      </c>
      <c r="C96" s="21" t="s">
        <v>291</v>
      </c>
      <c r="D96" s="22" t="s">
        <v>80</v>
      </c>
      <c r="E96" s="23">
        <v>102</v>
      </c>
      <c r="F96" s="24">
        <f t="shared" si="1"/>
        <v>91</v>
      </c>
      <c r="G96" s="25" t="s">
        <v>292</v>
      </c>
      <c r="H96" s="26" t="s">
        <v>293</v>
      </c>
      <c r="I96" s="20" t="s">
        <v>82</v>
      </c>
      <c r="J96" s="33">
        <v>412.97</v>
      </c>
      <c r="K96" s="25" t="s">
        <v>152</v>
      </c>
      <c r="L96" s="27" t="s">
        <v>153</v>
      </c>
      <c r="M96" s="28"/>
      <c r="N96" s="29">
        <v>5</v>
      </c>
      <c r="O96" s="30">
        <f t="shared" si="0"/>
        <v>5</v>
      </c>
    </row>
    <row r="97" spans="1:15" ht="135">
      <c r="A97" s="20" t="s">
        <v>18</v>
      </c>
      <c r="B97" s="20" t="s">
        <v>15</v>
      </c>
      <c r="C97" s="21" t="s">
        <v>294</v>
      </c>
      <c r="D97" s="22" t="s">
        <v>72</v>
      </c>
      <c r="E97" s="23">
        <v>103</v>
      </c>
      <c r="F97" s="24">
        <f t="shared" si="1"/>
        <v>92</v>
      </c>
      <c r="G97" s="25" t="s">
        <v>85</v>
      </c>
      <c r="H97" s="26" t="s">
        <v>295</v>
      </c>
      <c r="I97" s="20" t="s">
        <v>82</v>
      </c>
      <c r="J97" s="33">
        <v>220.5</v>
      </c>
      <c r="K97" s="25" t="s">
        <v>93</v>
      </c>
      <c r="L97" s="27" t="s">
        <v>94</v>
      </c>
      <c r="M97" s="28">
        <v>2</v>
      </c>
      <c r="N97" s="29"/>
      <c r="O97" s="30">
        <f t="shared" si="0"/>
        <v>2</v>
      </c>
    </row>
    <row r="98" spans="1:15" ht="33.75">
      <c r="A98" s="20" t="s">
        <v>18</v>
      </c>
      <c r="B98" s="20" t="s">
        <v>15</v>
      </c>
      <c r="C98" s="21" t="s">
        <v>296</v>
      </c>
      <c r="D98" s="22" t="s">
        <v>20</v>
      </c>
      <c r="E98" s="23">
        <v>104</v>
      </c>
      <c r="F98" s="24">
        <f t="shared" si="1"/>
        <v>93</v>
      </c>
      <c r="G98" s="25" t="s">
        <v>297</v>
      </c>
      <c r="H98" s="26" t="s">
        <v>298</v>
      </c>
      <c r="I98" s="20"/>
      <c r="J98" s="27" t="s">
        <v>23</v>
      </c>
      <c r="K98" s="25" t="s">
        <v>23</v>
      </c>
      <c r="L98" s="27" t="s">
        <v>23</v>
      </c>
      <c r="M98" s="28"/>
      <c r="N98" s="29">
        <v>50</v>
      </c>
      <c r="O98" s="30">
        <f t="shared" si="0"/>
        <v>50</v>
      </c>
    </row>
    <row r="99" spans="1:15" ht="225">
      <c r="A99" s="20" t="s">
        <v>18</v>
      </c>
      <c r="B99" s="20" t="s">
        <v>15</v>
      </c>
      <c r="C99" s="21" t="s">
        <v>299</v>
      </c>
      <c r="D99" s="22" t="s">
        <v>20</v>
      </c>
      <c r="E99" s="23">
        <v>105</v>
      </c>
      <c r="F99" s="24">
        <f t="shared" si="1"/>
        <v>94</v>
      </c>
      <c r="G99" s="25" t="s">
        <v>297</v>
      </c>
      <c r="H99" s="26" t="s">
        <v>300</v>
      </c>
      <c r="I99" s="20"/>
      <c r="J99" s="27" t="s">
        <v>23</v>
      </c>
      <c r="K99" s="25" t="s">
        <v>23</v>
      </c>
      <c r="L99" s="27" t="s">
        <v>23</v>
      </c>
      <c r="M99" s="28"/>
      <c r="N99" s="29">
        <v>10</v>
      </c>
      <c r="O99" s="30">
        <f t="shared" si="0"/>
        <v>10</v>
      </c>
    </row>
    <row r="100" spans="1:15" ht="78.75">
      <c r="A100" s="20" t="s">
        <v>18</v>
      </c>
      <c r="B100" s="20" t="s">
        <v>15</v>
      </c>
      <c r="C100" s="21" t="s">
        <v>301</v>
      </c>
      <c r="D100" s="22" t="s">
        <v>72</v>
      </c>
      <c r="E100" s="23">
        <v>107</v>
      </c>
      <c r="F100" s="24">
        <f t="shared" si="1"/>
        <v>95</v>
      </c>
      <c r="G100" s="25" t="s">
        <v>32</v>
      </c>
      <c r="H100" s="26" t="s">
        <v>302</v>
      </c>
      <c r="I100" s="20" t="s">
        <v>82</v>
      </c>
      <c r="J100" s="33">
        <v>169.6</v>
      </c>
      <c r="K100" s="25" t="s">
        <v>69</v>
      </c>
      <c r="L100" s="27" t="s">
        <v>70</v>
      </c>
      <c r="M100" s="28">
        <v>2</v>
      </c>
      <c r="N100" s="29">
        <v>5</v>
      </c>
      <c r="O100" s="30">
        <f t="shared" si="0"/>
        <v>7</v>
      </c>
    </row>
    <row r="101" spans="1:15" ht="56.25">
      <c r="A101" s="20" t="s">
        <v>18</v>
      </c>
      <c r="B101" s="20" t="s">
        <v>15</v>
      </c>
      <c r="C101" s="21" t="s">
        <v>303</v>
      </c>
      <c r="D101" s="22" t="s">
        <v>35</v>
      </c>
      <c r="E101" s="23">
        <v>108</v>
      </c>
      <c r="F101" s="24">
        <f t="shared" si="1"/>
        <v>96</v>
      </c>
      <c r="G101" s="25" t="s">
        <v>304</v>
      </c>
      <c r="H101" s="26" t="s">
        <v>305</v>
      </c>
      <c r="I101" s="20"/>
      <c r="J101" s="33">
        <v>13</v>
      </c>
      <c r="K101" s="25" t="s">
        <v>48</v>
      </c>
      <c r="L101" s="27" t="s">
        <v>49</v>
      </c>
      <c r="M101" s="28"/>
      <c r="N101" s="29">
        <v>5</v>
      </c>
      <c r="O101" s="30">
        <f t="shared" si="0"/>
        <v>5</v>
      </c>
    </row>
    <row r="102" spans="1:15" ht="67.5">
      <c r="A102" s="20" t="s">
        <v>18</v>
      </c>
      <c r="B102" s="20" t="s">
        <v>15</v>
      </c>
      <c r="C102" s="21" t="s">
        <v>306</v>
      </c>
      <c r="D102" s="22" t="s">
        <v>35</v>
      </c>
      <c r="E102" s="23">
        <v>109</v>
      </c>
      <c r="F102" s="24">
        <f t="shared" si="1"/>
        <v>97</v>
      </c>
      <c r="G102" s="25" t="s">
        <v>304</v>
      </c>
      <c r="H102" s="26" t="s">
        <v>307</v>
      </c>
      <c r="I102" s="20"/>
      <c r="J102" s="33">
        <v>7.93</v>
      </c>
      <c r="K102" s="25" t="s">
        <v>48</v>
      </c>
      <c r="L102" s="27" t="s">
        <v>49</v>
      </c>
      <c r="M102" s="28"/>
      <c r="N102" s="29">
        <v>5</v>
      </c>
      <c r="O102" s="30">
        <f t="shared" si="0"/>
        <v>5</v>
      </c>
    </row>
    <row r="103" spans="1:15" ht="78.75">
      <c r="A103" s="20" t="s">
        <v>18</v>
      </c>
      <c r="B103" s="20" t="s">
        <v>15</v>
      </c>
      <c r="C103" s="21" t="s">
        <v>308</v>
      </c>
      <c r="D103" s="22" t="s">
        <v>20</v>
      </c>
      <c r="E103" s="23">
        <v>110</v>
      </c>
      <c r="F103" s="24">
        <f t="shared" si="1"/>
        <v>98</v>
      </c>
      <c r="G103" s="25" t="s">
        <v>32</v>
      </c>
      <c r="H103" s="26" t="s">
        <v>309</v>
      </c>
      <c r="I103" s="20" t="s">
        <v>27</v>
      </c>
      <c r="J103" s="27" t="s">
        <v>83</v>
      </c>
      <c r="K103" s="25" t="s">
        <v>83</v>
      </c>
      <c r="L103" s="27" t="s">
        <v>83</v>
      </c>
      <c r="M103" s="28"/>
      <c r="N103" s="29">
        <v>1</v>
      </c>
      <c r="O103" s="30">
        <f t="shared" si="0"/>
        <v>1</v>
      </c>
    </row>
    <row r="104" spans="1:15" ht="45">
      <c r="A104" s="20" t="s">
        <v>18</v>
      </c>
      <c r="B104" s="20" t="s">
        <v>15</v>
      </c>
      <c r="C104" s="21" t="s">
        <v>310</v>
      </c>
      <c r="D104" s="22" t="s">
        <v>189</v>
      </c>
      <c r="E104" s="23">
        <v>111</v>
      </c>
      <c r="F104" s="24">
        <f t="shared" si="1"/>
        <v>99</v>
      </c>
      <c r="G104" s="25" t="s">
        <v>311</v>
      </c>
      <c r="H104" s="26" t="s">
        <v>312</v>
      </c>
      <c r="I104" s="20" t="s">
        <v>82</v>
      </c>
      <c r="J104" s="27" t="s">
        <v>83</v>
      </c>
      <c r="K104" s="25" t="s">
        <v>83</v>
      </c>
      <c r="L104" s="27" t="s">
        <v>83</v>
      </c>
      <c r="M104" s="28"/>
      <c r="N104" s="29">
        <v>10</v>
      </c>
      <c r="O104" s="30">
        <f t="shared" si="0"/>
        <v>10</v>
      </c>
    </row>
    <row r="105" spans="1:15" ht="56.25">
      <c r="A105" s="20" t="s">
        <v>18</v>
      </c>
      <c r="B105" s="20" t="s">
        <v>15</v>
      </c>
      <c r="C105" s="21" t="s">
        <v>313</v>
      </c>
      <c r="D105" s="22" t="s">
        <v>51</v>
      </c>
      <c r="E105" s="23">
        <v>112</v>
      </c>
      <c r="F105" s="24">
        <f t="shared" si="1"/>
        <v>100</v>
      </c>
      <c r="G105" s="25" t="s">
        <v>314</v>
      </c>
      <c r="H105" s="26" t="s">
        <v>315</v>
      </c>
      <c r="I105" s="20"/>
      <c r="J105" s="27" t="s">
        <v>83</v>
      </c>
      <c r="K105" s="25" t="s">
        <v>83</v>
      </c>
      <c r="L105" s="27" t="s">
        <v>83</v>
      </c>
      <c r="M105" s="28"/>
      <c r="N105" s="29">
        <v>20</v>
      </c>
      <c r="O105" s="30">
        <f t="shared" si="0"/>
        <v>20</v>
      </c>
    </row>
    <row r="106" spans="1:15" ht="45">
      <c r="A106" s="20" t="s">
        <v>18</v>
      </c>
      <c r="B106" s="20" t="s">
        <v>15</v>
      </c>
      <c r="C106" s="21" t="s">
        <v>316</v>
      </c>
      <c r="D106" s="22" t="s">
        <v>35</v>
      </c>
      <c r="E106" s="23">
        <v>113</v>
      </c>
      <c r="F106" s="24">
        <f t="shared" si="1"/>
        <v>101</v>
      </c>
      <c r="G106" s="25" t="s">
        <v>314</v>
      </c>
      <c r="H106" s="26" t="s">
        <v>317</v>
      </c>
      <c r="I106" s="20" t="s">
        <v>82</v>
      </c>
      <c r="J106" s="33">
        <v>8.99</v>
      </c>
      <c r="K106" s="25" t="s">
        <v>48</v>
      </c>
      <c r="L106" s="27" t="s">
        <v>49</v>
      </c>
      <c r="M106" s="28">
        <v>300</v>
      </c>
      <c r="N106" s="29">
        <v>300</v>
      </c>
      <c r="O106" s="30">
        <f t="shared" si="0"/>
        <v>600</v>
      </c>
    </row>
    <row r="107" spans="1:15" ht="45">
      <c r="A107" s="20" t="s">
        <v>18</v>
      </c>
      <c r="B107" s="20" t="s">
        <v>15</v>
      </c>
      <c r="C107" s="21" t="s">
        <v>318</v>
      </c>
      <c r="D107" s="22" t="s">
        <v>20</v>
      </c>
      <c r="E107" s="23">
        <v>114</v>
      </c>
      <c r="F107" s="24">
        <f t="shared" si="1"/>
        <v>102</v>
      </c>
      <c r="G107" s="25" t="s">
        <v>32</v>
      </c>
      <c r="H107" s="26" t="s">
        <v>319</v>
      </c>
      <c r="I107" s="20"/>
      <c r="J107" s="27" t="s">
        <v>83</v>
      </c>
      <c r="K107" s="25" t="s">
        <v>83</v>
      </c>
      <c r="L107" s="27" t="s">
        <v>83</v>
      </c>
      <c r="M107" s="28"/>
      <c r="N107" s="29">
        <v>10</v>
      </c>
      <c r="O107" s="30">
        <f t="shared" si="0"/>
        <v>10</v>
      </c>
    </row>
    <row r="108" spans="1:15" ht="180">
      <c r="A108" s="20" t="s">
        <v>18</v>
      </c>
      <c r="B108" s="20" t="s">
        <v>15</v>
      </c>
      <c r="C108" s="21" t="s">
        <v>320</v>
      </c>
      <c r="D108" s="22" t="s">
        <v>35</v>
      </c>
      <c r="E108" s="23">
        <v>115</v>
      </c>
      <c r="F108" s="24">
        <f t="shared" si="1"/>
        <v>103</v>
      </c>
      <c r="G108" s="25" t="s">
        <v>321</v>
      </c>
      <c r="H108" s="26" t="s">
        <v>322</v>
      </c>
      <c r="I108" s="20"/>
      <c r="J108" s="33">
        <v>1.5</v>
      </c>
      <c r="K108" s="25" t="s">
        <v>48</v>
      </c>
      <c r="L108" s="27" t="s">
        <v>49</v>
      </c>
      <c r="M108" s="28"/>
      <c r="N108" s="29">
        <v>100</v>
      </c>
      <c r="O108" s="30">
        <f t="shared" si="0"/>
        <v>100</v>
      </c>
    </row>
    <row r="109" spans="1:15" ht="22.5">
      <c r="A109" s="20" t="s">
        <v>18</v>
      </c>
      <c r="B109" s="20" t="s">
        <v>15</v>
      </c>
      <c r="C109" s="21" t="s">
        <v>323</v>
      </c>
      <c r="D109" s="22" t="s">
        <v>324</v>
      </c>
      <c r="E109" s="23">
        <v>116</v>
      </c>
      <c r="F109" s="24">
        <f t="shared" si="1"/>
        <v>104</v>
      </c>
      <c r="G109" s="25" t="s">
        <v>325</v>
      </c>
      <c r="H109" s="26" t="s">
        <v>326</v>
      </c>
      <c r="I109" s="20" t="s">
        <v>327</v>
      </c>
      <c r="J109" s="33">
        <v>5.34</v>
      </c>
      <c r="K109" s="25" t="s">
        <v>328</v>
      </c>
      <c r="L109" s="27" t="s">
        <v>329</v>
      </c>
      <c r="M109" s="28"/>
      <c r="N109" s="29">
        <v>20</v>
      </c>
      <c r="O109" s="30">
        <f t="shared" si="0"/>
        <v>20</v>
      </c>
    </row>
    <row r="110" spans="1:15" ht="101.25">
      <c r="A110" s="20" t="s">
        <v>18</v>
      </c>
      <c r="B110" s="20" t="s">
        <v>15</v>
      </c>
      <c r="C110" s="21" t="s">
        <v>330</v>
      </c>
      <c r="D110" s="22" t="s">
        <v>51</v>
      </c>
      <c r="E110" s="23">
        <v>117</v>
      </c>
      <c r="F110" s="24">
        <f t="shared" si="1"/>
        <v>105</v>
      </c>
      <c r="G110" s="25" t="s">
        <v>331</v>
      </c>
      <c r="H110" s="26" t="s">
        <v>332</v>
      </c>
      <c r="I110" s="20" t="s">
        <v>27</v>
      </c>
      <c r="J110" s="27" t="s">
        <v>83</v>
      </c>
      <c r="K110" s="25" t="s">
        <v>83</v>
      </c>
      <c r="L110" s="27" t="s">
        <v>83</v>
      </c>
      <c r="M110" s="28"/>
      <c r="N110" s="29">
        <v>100</v>
      </c>
      <c r="O110" s="30">
        <f t="shared" si="0"/>
        <v>100</v>
      </c>
    </row>
    <row r="111" spans="1:15" ht="78.75">
      <c r="A111" s="20" t="s">
        <v>18</v>
      </c>
      <c r="B111" s="20" t="s">
        <v>15</v>
      </c>
      <c r="C111" s="21" t="s">
        <v>333</v>
      </c>
      <c r="D111" s="22" t="s">
        <v>72</v>
      </c>
      <c r="E111" s="23">
        <v>118</v>
      </c>
      <c r="F111" s="24">
        <f t="shared" si="1"/>
        <v>106</v>
      </c>
      <c r="G111" s="25" t="s">
        <v>32</v>
      </c>
      <c r="H111" s="26" t="s">
        <v>334</v>
      </c>
      <c r="I111" s="20" t="s">
        <v>82</v>
      </c>
      <c r="J111" s="33">
        <v>689.99</v>
      </c>
      <c r="K111" s="25" t="s">
        <v>165</v>
      </c>
      <c r="L111" s="27" t="s">
        <v>166</v>
      </c>
      <c r="M111" s="28"/>
      <c r="N111" s="29">
        <v>5</v>
      </c>
      <c r="O111" s="30">
        <f t="shared" si="0"/>
        <v>5</v>
      </c>
    </row>
    <row r="112" spans="1:15" ht="45">
      <c r="A112" s="20" t="s">
        <v>18</v>
      </c>
      <c r="B112" s="20" t="s">
        <v>15</v>
      </c>
      <c r="C112" s="21" t="s">
        <v>335</v>
      </c>
      <c r="D112" s="22" t="s">
        <v>20</v>
      </c>
      <c r="E112" s="23">
        <v>119</v>
      </c>
      <c r="F112" s="24">
        <f t="shared" si="1"/>
        <v>107</v>
      </c>
      <c r="G112" s="25" t="s">
        <v>32</v>
      </c>
      <c r="H112" s="26" t="s">
        <v>336</v>
      </c>
      <c r="I112" s="20" t="s">
        <v>337</v>
      </c>
      <c r="J112" s="33">
        <v>5.07</v>
      </c>
      <c r="K112" s="25" t="s">
        <v>29</v>
      </c>
      <c r="L112" s="27" t="s">
        <v>30</v>
      </c>
      <c r="M112" s="28"/>
      <c r="N112" s="29">
        <v>30</v>
      </c>
      <c r="O112" s="30">
        <f t="shared" si="0"/>
        <v>30</v>
      </c>
    </row>
    <row r="113" spans="1:15" ht="405">
      <c r="A113" s="20" t="s">
        <v>18</v>
      </c>
      <c r="B113" s="20" t="s">
        <v>15</v>
      </c>
      <c r="C113" s="21" t="s">
        <v>338</v>
      </c>
      <c r="D113" s="22" t="s">
        <v>72</v>
      </c>
      <c r="E113" s="23">
        <v>120</v>
      </c>
      <c r="F113" s="24">
        <f t="shared" si="1"/>
        <v>108</v>
      </c>
      <c r="G113" s="25" t="s">
        <v>85</v>
      </c>
      <c r="H113" s="26" t="s">
        <v>339</v>
      </c>
      <c r="I113" s="20" t="s">
        <v>67</v>
      </c>
      <c r="J113" s="33">
        <v>2940</v>
      </c>
      <c r="K113" s="25" t="s">
        <v>93</v>
      </c>
      <c r="L113" s="27" t="s">
        <v>94</v>
      </c>
      <c r="M113" s="28">
        <v>1</v>
      </c>
      <c r="N113" s="29"/>
      <c r="O113" s="30">
        <f t="shared" si="0"/>
        <v>1</v>
      </c>
    </row>
    <row r="114" spans="1:15" ht="33.75">
      <c r="A114" s="20" t="s">
        <v>18</v>
      </c>
      <c r="B114" s="20" t="s">
        <v>15</v>
      </c>
      <c r="C114" s="21" t="s">
        <v>340</v>
      </c>
      <c r="D114" s="22" t="s">
        <v>20</v>
      </c>
      <c r="E114" s="23">
        <v>122</v>
      </c>
      <c r="F114" s="24">
        <f t="shared" si="1"/>
        <v>109</v>
      </c>
      <c r="G114" s="25" t="s">
        <v>341</v>
      </c>
      <c r="H114" s="26" t="s">
        <v>342</v>
      </c>
      <c r="I114" s="20" t="s">
        <v>27</v>
      </c>
      <c r="J114" s="33">
        <v>58</v>
      </c>
      <c r="K114" s="25" t="s">
        <v>48</v>
      </c>
      <c r="L114" s="27" t="s">
        <v>49</v>
      </c>
      <c r="M114" s="28"/>
      <c r="N114" s="29">
        <v>2</v>
      </c>
      <c r="O114" s="30">
        <f t="shared" si="0"/>
        <v>2</v>
      </c>
    </row>
    <row r="115" spans="1:15" ht="135">
      <c r="A115" s="20" t="s">
        <v>18</v>
      </c>
      <c r="B115" s="20" t="s">
        <v>15</v>
      </c>
      <c r="C115" s="21" t="s">
        <v>343</v>
      </c>
      <c r="D115" s="22" t="s">
        <v>20</v>
      </c>
      <c r="E115" s="23">
        <v>123</v>
      </c>
      <c r="F115" s="24">
        <f t="shared" si="1"/>
        <v>110</v>
      </c>
      <c r="G115" s="25" t="s">
        <v>344</v>
      </c>
      <c r="H115" s="26" t="s">
        <v>345</v>
      </c>
      <c r="I115" s="20"/>
      <c r="J115" s="33">
        <v>3.88</v>
      </c>
      <c r="K115" s="25" t="s">
        <v>48</v>
      </c>
      <c r="L115" s="27" t="s">
        <v>49</v>
      </c>
      <c r="M115" s="28"/>
      <c r="N115" s="29">
        <v>60</v>
      </c>
      <c r="O115" s="30">
        <f t="shared" si="0"/>
        <v>60</v>
      </c>
    </row>
    <row r="116" spans="1:15" ht="123.75">
      <c r="A116" s="20" t="s">
        <v>18</v>
      </c>
      <c r="B116" s="20" t="s">
        <v>15</v>
      </c>
      <c r="C116" s="21" t="s">
        <v>346</v>
      </c>
      <c r="D116" s="22" t="s">
        <v>35</v>
      </c>
      <c r="E116" s="23">
        <v>124</v>
      </c>
      <c r="F116" s="24">
        <f t="shared" si="1"/>
        <v>111</v>
      </c>
      <c r="G116" s="25" t="s">
        <v>32</v>
      </c>
      <c r="H116" s="26" t="s">
        <v>347</v>
      </c>
      <c r="I116" s="20" t="s">
        <v>37</v>
      </c>
      <c r="J116" s="33">
        <v>3.75</v>
      </c>
      <c r="K116" s="25" t="s">
        <v>48</v>
      </c>
      <c r="L116" s="27" t="s">
        <v>49</v>
      </c>
      <c r="M116" s="28"/>
      <c r="N116" s="29">
        <v>30</v>
      </c>
      <c r="O116" s="30">
        <f t="shared" si="0"/>
        <v>30</v>
      </c>
    </row>
    <row r="117" spans="1:15" ht="236.25">
      <c r="A117" s="20" t="s">
        <v>18</v>
      </c>
      <c r="B117" s="20" t="s">
        <v>15</v>
      </c>
      <c r="C117" s="21" t="s">
        <v>348</v>
      </c>
      <c r="D117" s="22" t="s">
        <v>35</v>
      </c>
      <c r="E117" s="23">
        <v>125</v>
      </c>
      <c r="F117" s="24">
        <f t="shared" si="1"/>
        <v>112</v>
      </c>
      <c r="G117" s="25" t="s">
        <v>32</v>
      </c>
      <c r="H117" s="26" t="s">
        <v>349</v>
      </c>
      <c r="I117" s="20" t="s">
        <v>37</v>
      </c>
      <c r="J117" s="33">
        <v>24.9</v>
      </c>
      <c r="K117" s="25" t="s">
        <v>48</v>
      </c>
      <c r="L117" s="27" t="s">
        <v>49</v>
      </c>
      <c r="M117" s="28"/>
      <c r="N117" s="29">
        <v>2</v>
      </c>
      <c r="O117" s="30">
        <f t="shared" si="0"/>
        <v>2</v>
      </c>
    </row>
    <row r="118" spans="1:15" ht="45">
      <c r="A118" s="20" t="s">
        <v>18</v>
      </c>
      <c r="B118" s="20" t="s">
        <v>15</v>
      </c>
      <c r="C118" s="21" t="s">
        <v>350</v>
      </c>
      <c r="D118" s="22" t="s">
        <v>324</v>
      </c>
      <c r="E118" s="23">
        <v>126</v>
      </c>
      <c r="F118" s="24">
        <f t="shared" si="1"/>
        <v>113</v>
      </c>
      <c r="G118" s="25" t="s">
        <v>351</v>
      </c>
      <c r="H118" s="26" t="s">
        <v>352</v>
      </c>
      <c r="I118" s="20"/>
      <c r="J118" s="33">
        <v>10.25</v>
      </c>
      <c r="K118" s="25" t="s">
        <v>48</v>
      </c>
      <c r="L118" s="27" t="s">
        <v>49</v>
      </c>
      <c r="M118" s="28">
        <v>4</v>
      </c>
      <c r="N118" s="29">
        <v>4</v>
      </c>
      <c r="O118" s="30">
        <f t="shared" si="0"/>
        <v>8</v>
      </c>
    </row>
    <row r="119" spans="1:15" ht="135">
      <c r="A119" s="20" t="s">
        <v>18</v>
      </c>
      <c r="B119" s="20" t="s">
        <v>15</v>
      </c>
      <c r="C119" s="21" t="s">
        <v>353</v>
      </c>
      <c r="D119" s="22" t="s">
        <v>72</v>
      </c>
      <c r="E119" s="23">
        <v>127</v>
      </c>
      <c r="F119" s="24">
        <f t="shared" si="1"/>
        <v>114</v>
      </c>
      <c r="G119" s="25" t="s">
        <v>32</v>
      </c>
      <c r="H119" s="26" t="s">
        <v>354</v>
      </c>
      <c r="I119" s="20" t="s">
        <v>37</v>
      </c>
      <c r="J119" s="33">
        <v>343</v>
      </c>
      <c r="K119" s="25" t="s">
        <v>48</v>
      </c>
      <c r="L119" s="27" t="s">
        <v>49</v>
      </c>
      <c r="M119" s="28"/>
      <c r="N119" s="29">
        <v>4</v>
      </c>
      <c r="O119" s="30">
        <f t="shared" si="0"/>
        <v>4</v>
      </c>
    </row>
    <row r="120" spans="1:15" ht="236.25">
      <c r="A120" s="20" t="s">
        <v>18</v>
      </c>
      <c r="B120" s="20" t="s">
        <v>15</v>
      </c>
      <c r="C120" s="21" t="s">
        <v>355</v>
      </c>
      <c r="D120" s="22" t="s">
        <v>72</v>
      </c>
      <c r="E120" s="23">
        <v>128</v>
      </c>
      <c r="F120" s="24">
        <f t="shared" si="1"/>
        <v>115</v>
      </c>
      <c r="G120" s="25" t="s">
        <v>32</v>
      </c>
      <c r="H120" s="26" t="s">
        <v>356</v>
      </c>
      <c r="I120" s="20"/>
      <c r="J120" s="33">
        <v>449.99</v>
      </c>
      <c r="K120" s="25" t="s">
        <v>165</v>
      </c>
      <c r="L120" s="27" t="s">
        <v>166</v>
      </c>
      <c r="M120" s="28"/>
      <c r="N120" s="29">
        <v>30</v>
      </c>
      <c r="O120" s="30">
        <f t="shared" si="0"/>
        <v>30</v>
      </c>
    </row>
    <row r="121" spans="1:15" ht="123.75">
      <c r="A121" s="20" t="s">
        <v>18</v>
      </c>
      <c r="B121" s="20" t="s">
        <v>15</v>
      </c>
      <c r="C121" s="21" t="s">
        <v>357</v>
      </c>
      <c r="D121" s="22" t="s">
        <v>358</v>
      </c>
      <c r="E121" s="23">
        <v>129</v>
      </c>
      <c r="F121" s="24">
        <f t="shared" si="1"/>
        <v>116</v>
      </c>
      <c r="G121" s="25" t="s">
        <v>359</v>
      </c>
      <c r="H121" s="26" t="s">
        <v>360</v>
      </c>
      <c r="I121" s="20" t="s">
        <v>82</v>
      </c>
      <c r="J121" s="33">
        <v>479</v>
      </c>
      <c r="K121" s="25" t="s">
        <v>361</v>
      </c>
      <c r="L121" s="27" t="s">
        <v>362</v>
      </c>
      <c r="M121" s="28">
        <v>1</v>
      </c>
      <c r="N121" s="29">
        <v>2</v>
      </c>
      <c r="O121" s="30">
        <f t="shared" si="0"/>
        <v>3</v>
      </c>
    </row>
    <row r="122" spans="1:15" ht="67.5">
      <c r="A122" s="20" t="s">
        <v>18</v>
      </c>
      <c r="B122" s="20" t="s">
        <v>15</v>
      </c>
      <c r="C122" s="21" t="s">
        <v>363</v>
      </c>
      <c r="D122" s="22" t="s">
        <v>72</v>
      </c>
      <c r="E122" s="23">
        <v>130</v>
      </c>
      <c r="F122" s="24">
        <f t="shared" si="1"/>
        <v>117</v>
      </c>
      <c r="G122" s="25" t="s">
        <v>32</v>
      </c>
      <c r="H122" s="26" t="s">
        <v>364</v>
      </c>
      <c r="I122" s="20" t="s">
        <v>27</v>
      </c>
      <c r="J122" s="33">
        <v>211</v>
      </c>
      <c r="K122" s="25" t="s">
        <v>48</v>
      </c>
      <c r="L122" s="27" t="s">
        <v>49</v>
      </c>
      <c r="M122" s="28"/>
      <c r="N122" s="29">
        <v>1</v>
      </c>
      <c r="O122" s="30">
        <f t="shared" si="0"/>
        <v>1</v>
      </c>
    </row>
    <row r="123" spans="1:15" ht="180">
      <c r="A123" s="20" t="s">
        <v>18</v>
      </c>
      <c r="B123" s="20" t="s">
        <v>15</v>
      </c>
      <c r="C123" s="21" t="s">
        <v>365</v>
      </c>
      <c r="D123" s="22" t="s">
        <v>72</v>
      </c>
      <c r="E123" s="23">
        <v>131</v>
      </c>
      <c r="F123" s="24">
        <f t="shared" si="1"/>
        <v>118</v>
      </c>
      <c r="G123" s="25" t="s">
        <v>85</v>
      </c>
      <c r="H123" s="26" t="s">
        <v>366</v>
      </c>
      <c r="I123" s="20" t="s">
        <v>82</v>
      </c>
      <c r="J123" s="33">
        <v>475</v>
      </c>
      <c r="K123" s="25" t="s">
        <v>93</v>
      </c>
      <c r="L123" s="27" t="s">
        <v>94</v>
      </c>
      <c r="M123" s="28">
        <v>2</v>
      </c>
      <c r="N123" s="29"/>
      <c r="O123" s="30">
        <f t="shared" si="0"/>
        <v>2</v>
      </c>
    </row>
    <row r="124" spans="1:15" ht="67.5">
      <c r="A124" s="20" t="s">
        <v>18</v>
      </c>
      <c r="B124" s="20" t="s">
        <v>15</v>
      </c>
      <c r="C124" s="21" t="s">
        <v>367</v>
      </c>
      <c r="D124" s="22" t="s">
        <v>72</v>
      </c>
      <c r="E124" s="23">
        <v>132</v>
      </c>
      <c r="F124" s="24">
        <f t="shared" si="1"/>
        <v>119</v>
      </c>
      <c r="G124" s="25" t="s">
        <v>32</v>
      </c>
      <c r="H124" s="26" t="s">
        <v>368</v>
      </c>
      <c r="I124" s="20" t="s">
        <v>82</v>
      </c>
      <c r="J124" s="33">
        <v>216</v>
      </c>
      <c r="K124" s="25" t="s">
        <v>48</v>
      </c>
      <c r="L124" s="27" t="s">
        <v>49</v>
      </c>
      <c r="M124" s="28"/>
      <c r="N124" s="29">
        <v>5</v>
      </c>
      <c r="O124" s="30">
        <f t="shared" si="0"/>
        <v>5</v>
      </c>
    </row>
    <row r="125" spans="1:15" ht="78.75">
      <c r="A125" s="20" t="s">
        <v>18</v>
      </c>
      <c r="B125" s="20" t="s">
        <v>15</v>
      </c>
      <c r="C125" s="21" t="s">
        <v>369</v>
      </c>
      <c r="D125" s="22" t="s">
        <v>72</v>
      </c>
      <c r="E125" s="23">
        <v>133</v>
      </c>
      <c r="F125" s="24">
        <f t="shared" si="1"/>
        <v>120</v>
      </c>
      <c r="G125" s="25" t="s">
        <v>85</v>
      </c>
      <c r="H125" s="26" t="s">
        <v>370</v>
      </c>
      <c r="I125" s="20" t="s">
        <v>82</v>
      </c>
      <c r="J125" s="33">
        <v>42.33</v>
      </c>
      <c r="K125" s="25" t="s">
        <v>208</v>
      </c>
      <c r="L125" s="27" t="s">
        <v>371</v>
      </c>
      <c r="M125" s="28">
        <v>2</v>
      </c>
      <c r="N125" s="29"/>
      <c r="O125" s="30">
        <f t="shared" si="0"/>
        <v>2</v>
      </c>
    </row>
    <row r="126" spans="1:15" ht="146.25">
      <c r="A126" s="20" t="s">
        <v>18</v>
      </c>
      <c r="B126" s="20" t="s">
        <v>15</v>
      </c>
      <c r="C126" s="21" t="s">
        <v>372</v>
      </c>
      <c r="D126" s="22" t="s">
        <v>72</v>
      </c>
      <c r="E126" s="23">
        <v>134</v>
      </c>
      <c r="F126" s="24">
        <f t="shared" si="1"/>
        <v>121</v>
      </c>
      <c r="G126" s="25" t="s">
        <v>85</v>
      </c>
      <c r="H126" s="26" t="s">
        <v>373</v>
      </c>
      <c r="I126" s="20" t="s">
        <v>82</v>
      </c>
      <c r="J126" s="33">
        <v>136</v>
      </c>
      <c r="K126" s="25" t="s">
        <v>275</v>
      </c>
      <c r="L126" s="27" t="s">
        <v>276</v>
      </c>
      <c r="M126" s="28">
        <v>2</v>
      </c>
      <c r="N126" s="29"/>
      <c r="O126" s="30">
        <f t="shared" si="0"/>
        <v>2</v>
      </c>
    </row>
    <row r="127" spans="1:15" ht="146.25">
      <c r="A127" s="20" t="s">
        <v>18</v>
      </c>
      <c r="B127" s="20" t="s">
        <v>15</v>
      </c>
      <c r="C127" s="21" t="s">
        <v>374</v>
      </c>
      <c r="D127" s="22" t="s">
        <v>72</v>
      </c>
      <c r="E127" s="23">
        <v>135</v>
      </c>
      <c r="F127" s="24">
        <f t="shared" si="1"/>
        <v>122</v>
      </c>
      <c r="G127" s="25" t="s">
        <v>85</v>
      </c>
      <c r="H127" s="26" t="s">
        <v>375</v>
      </c>
      <c r="I127" s="20" t="s">
        <v>82</v>
      </c>
      <c r="J127" s="33">
        <v>141.96</v>
      </c>
      <c r="K127" s="25" t="s">
        <v>275</v>
      </c>
      <c r="L127" s="27" t="s">
        <v>276</v>
      </c>
      <c r="M127" s="28">
        <v>2</v>
      </c>
      <c r="N127" s="29"/>
      <c r="O127" s="30">
        <f t="shared" si="0"/>
        <v>2</v>
      </c>
    </row>
    <row r="128" spans="1:15" ht="112.5">
      <c r="A128" s="20" t="s">
        <v>18</v>
      </c>
      <c r="B128" s="20" t="s">
        <v>15</v>
      </c>
      <c r="C128" s="21" t="s">
        <v>376</v>
      </c>
      <c r="D128" s="22" t="s">
        <v>20</v>
      </c>
      <c r="E128" s="23">
        <v>136</v>
      </c>
      <c r="F128" s="24">
        <f t="shared" si="1"/>
        <v>123</v>
      </c>
      <c r="G128" s="25" t="s">
        <v>32</v>
      </c>
      <c r="H128" s="26" t="s">
        <v>377</v>
      </c>
      <c r="I128" s="20"/>
      <c r="J128" s="33">
        <v>47.8</v>
      </c>
      <c r="K128" s="25" t="s">
        <v>29</v>
      </c>
      <c r="L128" s="27" t="s">
        <v>30</v>
      </c>
      <c r="M128" s="28"/>
      <c r="N128" s="29">
        <v>30</v>
      </c>
      <c r="O128" s="30">
        <f t="shared" si="0"/>
        <v>30</v>
      </c>
    </row>
    <row r="129" spans="1:15" ht="202.5">
      <c r="A129" s="20" t="s">
        <v>18</v>
      </c>
      <c r="B129" s="20" t="s">
        <v>15</v>
      </c>
      <c r="C129" s="21" t="s">
        <v>378</v>
      </c>
      <c r="D129" s="22" t="s">
        <v>72</v>
      </c>
      <c r="E129" s="23">
        <v>137</v>
      </c>
      <c r="F129" s="24">
        <f t="shared" si="1"/>
        <v>124</v>
      </c>
      <c r="G129" s="25" t="s">
        <v>32</v>
      </c>
      <c r="H129" s="26" t="s">
        <v>379</v>
      </c>
      <c r="I129" s="20" t="s">
        <v>67</v>
      </c>
      <c r="J129" s="33">
        <v>228</v>
      </c>
      <c r="K129" s="25" t="s">
        <v>48</v>
      </c>
      <c r="L129" s="27" t="s">
        <v>49</v>
      </c>
      <c r="M129" s="28">
        <v>2</v>
      </c>
      <c r="N129" s="29"/>
      <c r="O129" s="30">
        <f t="shared" si="0"/>
        <v>2</v>
      </c>
    </row>
    <row r="130" spans="1:15" ht="78.75">
      <c r="A130" s="20" t="s">
        <v>18</v>
      </c>
      <c r="B130" s="20" t="s">
        <v>15</v>
      </c>
      <c r="C130" s="21" t="s">
        <v>380</v>
      </c>
      <c r="D130" s="22" t="s">
        <v>72</v>
      </c>
      <c r="E130" s="23">
        <v>138</v>
      </c>
      <c r="F130" s="24">
        <f t="shared" si="1"/>
        <v>125</v>
      </c>
      <c r="G130" s="25" t="s">
        <v>32</v>
      </c>
      <c r="H130" s="26" t="s">
        <v>381</v>
      </c>
      <c r="I130" s="20" t="s">
        <v>82</v>
      </c>
      <c r="J130" s="27" t="s">
        <v>83</v>
      </c>
      <c r="K130" s="25" t="s">
        <v>83</v>
      </c>
      <c r="L130" s="27" t="s">
        <v>83</v>
      </c>
      <c r="M130" s="28"/>
      <c r="N130" s="29">
        <v>30</v>
      </c>
      <c r="O130" s="30">
        <f t="shared" si="0"/>
        <v>30</v>
      </c>
    </row>
    <row r="131" spans="1:15" ht="326.25">
      <c r="A131" s="20" t="s">
        <v>18</v>
      </c>
      <c r="B131" s="20" t="s">
        <v>15</v>
      </c>
      <c r="C131" s="21" t="s">
        <v>382</v>
      </c>
      <c r="D131" s="22" t="s">
        <v>35</v>
      </c>
      <c r="E131" s="23">
        <v>139</v>
      </c>
      <c r="F131" s="24">
        <f t="shared" si="1"/>
        <v>126</v>
      </c>
      <c r="G131" s="25" t="s">
        <v>32</v>
      </c>
      <c r="H131" s="26" t="s">
        <v>383</v>
      </c>
      <c r="I131" s="20" t="s">
        <v>67</v>
      </c>
      <c r="J131" s="33">
        <v>100.6</v>
      </c>
      <c r="K131" s="25" t="s">
        <v>69</v>
      </c>
      <c r="L131" s="27" t="s">
        <v>70</v>
      </c>
      <c r="M131" s="28">
        <v>1</v>
      </c>
      <c r="N131" s="29"/>
      <c r="O131" s="30">
        <f t="shared" si="0"/>
        <v>1</v>
      </c>
    </row>
    <row r="132" spans="1:15" ht="112.5">
      <c r="A132" s="20" t="s">
        <v>18</v>
      </c>
      <c r="B132" s="20" t="s">
        <v>15</v>
      </c>
      <c r="C132" s="21" t="s">
        <v>384</v>
      </c>
      <c r="D132" s="22" t="s">
        <v>72</v>
      </c>
      <c r="E132" s="23">
        <v>140</v>
      </c>
      <c r="F132" s="24">
        <f t="shared" si="1"/>
        <v>127</v>
      </c>
      <c r="G132" s="25" t="s">
        <v>385</v>
      </c>
      <c r="H132" s="26" t="s">
        <v>386</v>
      </c>
      <c r="I132" s="20" t="s">
        <v>82</v>
      </c>
      <c r="J132" s="33">
        <v>599.39</v>
      </c>
      <c r="K132" s="25" t="s">
        <v>165</v>
      </c>
      <c r="L132" s="27" t="s">
        <v>166</v>
      </c>
      <c r="M132" s="28"/>
      <c r="N132" s="29">
        <v>1</v>
      </c>
      <c r="O132" s="30">
        <f t="shared" si="0"/>
        <v>1</v>
      </c>
    </row>
    <row r="133" spans="1:15" ht="90">
      <c r="A133" s="20" t="s">
        <v>18</v>
      </c>
      <c r="B133" s="20" t="s">
        <v>15</v>
      </c>
      <c r="C133" s="21" t="s">
        <v>387</v>
      </c>
      <c r="D133" s="22" t="s">
        <v>324</v>
      </c>
      <c r="E133" s="23">
        <v>141</v>
      </c>
      <c r="F133" s="24">
        <f t="shared" si="1"/>
        <v>128</v>
      </c>
      <c r="G133" s="25" t="s">
        <v>388</v>
      </c>
      <c r="H133" s="26" t="s">
        <v>389</v>
      </c>
      <c r="I133" s="20" t="s">
        <v>390</v>
      </c>
      <c r="J133" s="33">
        <v>22.59</v>
      </c>
      <c r="K133" s="25" t="s">
        <v>328</v>
      </c>
      <c r="L133" s="27" t="s">
        <v>329</v>
      </c>
      <c r="M133" s="28"/>
      <c r="N133" s="29">
        <v>15</v>
      </c>
      <c r="O133" s="30">
        <f t="shared" si="0"/>
        <v>15</v>
      </c>
    </row>
    <row r="134" spans="1:15" ht="67.5">
      <c r="A134" s="20" t="s">
        <v>18</v>
      </c>
      <c r="B134" s="20" t="s">
        <v>15</v>
      </c>
      <c r="C134" s="21" t="s">
        <v>391</v>
      </c>
      <c r="D134" s="22" t="s">
        <v>324</v>
      </c>
      <c r="E134" s="23">
        <v>142</v>
      </c>
      <c r="F134" s="24">
        <f t="shared" si="1"/>
        <v>129</v>
      </c>
      <c r="G134" s="25" t="s">
        <v>388</v>
      </c>
      <c r="H134" s="26" t="s">
        <v>392</v>
      </c>
      <c r="I134" s="20" t="s">
        <v>393</v>
      </c>
      <c r="J134" s="33">
        <v>5.34</v>
      </c>
      <c r="K134" s="25" t="s">
        <v>328</v>
      </c>
      <c r="L134" s="27" t="s">
        <v>329</v>
      </c>
      <c r="M134" s="28"/>
      <c r="N134" s="29">
        <v>30</v>
      </c>
      <c r="O134" s="30">
        <f t="shared" si="0"/>
        <v>30</v>
      </c>
    </row>
    <row r="135" spans="1:15" ht="45">
      <c r="A135" s="20" t="s">
        <v>18</v>
      </c>
      <c r="B135" s="20" t="s">
        <v>15</v>
      </c>
      <c r="C135" s="21" t="s">
        <v>394</v>
      </c>
      <c r="D135" s="34" t="s">
        <v>395</v>
      </c>
      <c r="E135" s="23">
        <v>143</v>
      </c>
      <c r="F135" s="24">
        <f t="shared" si="1"/>
        <v>130</v>
      </c>
      <c r="G135" s="25" t="s">
        <v>32</v>
      </c>
      <c r="H135" s="26" t="s">
        <v>396</v>
      </c>
      <c r="I135" s="20" t="s">
        <v>82</v>
      </c>
      <c r="J135" s="27" t="s">
        <v>23</v>
      </c>
      <c r="K135" s="25" t="s">
        <v>23</v>
      </c>
      <c r="L135" s="27" t="s">
        <v>23</v>
      </c>
      <c r="M135" s="28"/>
      <c r="N135" s="29">
        <v>10</v>
      </c>
      <c r="O135" s="30">
        <f t="shared" si="0"/>
        <v>10</v>
      </c>
    </row>
    <row r="136" spans="1:15" ht="56.25">
      <c r="A136" s="20" t="s">
        <v>18</v>
      </c>
      <c r="B136" s="20" t="s">
        <v>15</v>
      </c>
      <c r="C136" s="21" t="s">
        <v>397</v>
      </c>
      <c r="D136" s="22" t="s">
        <v>20</v>
      </c>
      <c r="E136" s="23">
        <v>144</v>
      </c>
      <c r="F136" s="24">
        <f t="shared" si="1"/>
        <v>131</v>
      </c>
      <c r="G136" s="25" t="s">
        <v>398</v>
      </c>
      <c r="H136" s="26" t="s">
        <v>399</v>
      </c>
      <c r="I136" s="20"/>
      <c r="J136" s="33">
        <v>23.92</v>
      </c>
      <c r="K136" s="25" t="s">
        <v>29</v>
      </c>
      <c r="L136" s="27" t="s">
        <v>30</v>
      </c>
      <c r="M136" s="28"/>
      <c r="N136" s="29">
        <v>14</v>
      </c>
      <c r="O136" s="30">
        <f t="shared" si="0"/>
        <v>14</v>
      </c>
    </row>
    <row r="137" spans="1:15" ht="45">
      <c r="A137" s="20" t="s">
        <v>18</v>
      </c>
      <c r="B137" s="20" t="s">
        <v>15</v>
      </c>
      <c r="C137" s="21" t="s">
        <v>400</v>
      </c>
      <c r="D137" s="22" t="s">
        <v>51</v>
      </c>
      <c r="E137" s="23">
        <v>145</v>
      </c>
      <c r="F137" s="24">
        <f t="shared" si="1"/>
        <v>132</v>
      </c>
      <c r="G137" s="25" t="s">
        <v>32</v>
      </c>
      <c r="H137" s="26" t="s">
        <v>401</v>
      </c>
      <c r="I137" s="20" t="s">
        <v>82</v>
      </c>
      <c r="J137" s="27" t="s">
        <v>83</v>
      </c>
      <c r="K137" s="25" t="s">
        <v>83</v>
      </c>
      <c r="L137" s="27" t="s">
        <v>83</v>
      </c>
      <c r="M137" s="28">
        <v>3</v>
      </c>
      <c r="N137" s="29">
        <v>3</v>
      </c>
      <c r="O137" s="30">
        <f t="shared" si="0"/>
        <v>6</v>
      </c>
    </row>
    <row r="138" spans="1:15" ht="45">
      <c r="A138" s="20" t="s">
        <v>18</v>
      </c>
      <c r="B138" s="20" t="s">
        <v>15</v>
      </c>
      <c r="C138" s="21" t="s">
        <v>402</v>
      </c>
      <c r="D138" s="22" t="s">
        <v>51</v>
      </c>
      <c r="E138" s="23">
        <v>146</v>
      </c>
      <c r="F138" s="24">
        <f t="shared" si="1"/>
        <v>133</v>
      </c>
      <c r="G138" s="25" t="s">
        <v>32</v>
      </c>
      <c r="H138" s="26" t="s">
        <v>403</v>
      </c>
      <c r="I138" s="20" t="s">
        <v>82</v>
      </c>
      <c r="J138" s="27" t="s">
        <v>83</v>
      </c>
      <c r="K138" s="25" t="s">
        <v>83</v>
      </c>
      <c r="L138" s="27" t="s">
        <v>83</v>
      </c>
      <c r="M138" s="28">
        <v>3</v>
      </c>
      <c r="N138" s="29">
        <v>3</v>
      </c>
      <c r="O138" s="30">
        <f t="shared" si="0"/>
        <v>6</v>
      </c>
    </row>
    <row r="139" spans="1:15" ht="45">
      <c r="A139" s="20" t="s">
        <v>18</v>
      </c>
      <c r="B139" s="20" t="s">
        <v>15</v>
      </c>
      <c r="C139" s="21" t="s">
        <v>404</v>
      </c>
      <c r="D139" s="22" t="s">
        <v>51</v>
      </c>
      <c r="E139" s="23">
        <v>147</v>
      </c>
      <c r="F139" s="24">
        <f t="shared" si="1"/>
        <v>134</v>
      </c>
      <c r="G139" s="25" t="s">
        <v>32</v>
      </c>
      <c r="H139" s="26" t="s">
        <v>405</v>
      </c>
      <c r="I139" s="20" t="s">
        <v>82</v>
      </c>
      <c r="J139" s="27" t="s">
        <v>83</v>
      </c>
      <c r="K139" s="25" t="s">
        <v>83</v>
      </c>
      <c r="L139" s="27" t="s">
        <v>83</v>
      </c>
      <c r="M139" s="28">
        <v>3</v>
      </c>
      <c r="N139" s="29">
        <v>3</v>
      </c>
      <c r="O139" s="30">
        <f t="shared" si="0"/>
        <v>6</v>
      </c>
    </row>
    <row r="140" spans="1:15" ht="45">
      <c r="A140" s="20" t="s">
        <v>18</v>
      </c>
      <c r="B140" s="20" t="s">
        <v>15</v>
      </c>
      <c r="C140" s="21" t="s">
        <v>406</v>
      </c>
      <c r="D140" s="22" t="s">
        <v>51</v>
      </c>
      <c r="E140" s="23">
        <v>148</v>
      </c>
      <c r="F140" s="24">
        <f t="shared" si="1"/>
        <v>135</v>
      </c>
      <c r="G140" s="25" t="s">
        <v>32</v>
      </c>
      <c r="H140" s="26" t="s">
        <v>407</v>
      </c>
      <c r="I140" s="20" t="s">
        <v>82</v>
      </c>
      <c r="J140" s="27" t="s">
        <v>83</v>
      </c>
      <c r="K140" s="25" t="s">
        <v>83</v>
      </c>
      <c r="L140" s="27" t="s">
        <v>83</v>
      </c>
      <c r="M140" s="28">
        <v>3</v>
      </c>
      <c r="N140" s="29">
        <v>3</v>
      </c>
      <c r="O140" s="30">
        <f t="shared" si="0"/>
        <v>6</v>
      </c>
    </row>
    <row r="141" spans="1:15" ht="45">
      <c r="A141" s="20" t="s">
        <v>18</v>
      </c>
      <c r="B141" s="20" t="s">
        <v>15</v>
      </c>
      <c r="C141" s="21" t="s">
        <v>408</v>
      </c>
      <c r="D141" s="22" t="s">
        <v>51</v>
      </c>
      <c r="E141" s="23">
        <v>149</v>
      </c>
      <c r="F141" s="24">
        <f t="shared" si="1"/>
        <v>136</v>
      </c>
      <c r="G141" s="25" t="s">
        <v>32</v>
      </c>
      <c r="H141" s="26" t="s">
        <v>409</v>
      </c>
      <c r="I141" s="20" t="s">
        <v>82</v>
      </c>
      <c r="J141" s="27" t="s">
        <v>83</v>
      </c>
      <c r="K141" s="25" t="s">
        <v>83</v>
      </c>
      <c r="L141" s="27" t="s">
        <v>83</v>
      </c>
      <c r="M141" s="28">
        <v>5</v>
      </c>
      <c r="N141" s="29">
        <v>5</v>
      </c>
      <c r="O141" s="30">
        <f t="shared" si="0"/>
        <v>10</v>
      </c>
    </row>
    <row r="142" spans="1:15" ht="45">
      <c r="A142" s="20" t="s">
        <v>18</v>
      </c>
      <c r="B142" s="20" t="s">
        <v>15</v>
      </c>
      <c r="C142" s="21" t="s">
        <v>410</v>
      </c>
      <c r="D142" s="22" t="s">
        <v>51</v>
      </c>
      <c r="E142" s="23">
        <v>150</v>
      </c>
      <c r="F142" s="24">
        <f t="shared" si="1"/>
        <v>137</v>
      </c>
      <c r="G142" s="25" t="s">
        <v>32</v>
      </c>
      <c r="H142" s="26" t="s">
        <v>411</v>
      </c>
      <c r="I142" s="20" t="s">
        <v>82</v>
      </c>
      <c r="J142" s="27" t="s">
        <v>83</v>
      </c>
      <c r="K142" s="25" t="s">
        <v>83</v>
      </c>
      <c r="L142" s="27" t="s">
        <v>83</v>
      </c>
      <c r="M142" s="28">
        <v>3</v>
      </c>
      <c r="N142" s="29">
        <v>3</v>
      </c>
      <c r="O142" s="30">
        <f t="shared" si="0"/>
        <v>6</v>
      </c>
    </row>
    <row r="143" spans="1:15" ht="45">
      <c r="A143" s="20" t="s">
        <v>18</v>
      </c>
      <c r="B143" s="20" t="s">
        <v>15</v>
      </c>
      <c r="C143" s="21" t="s">
        <v>412</v>
      </c>
      <c r="D143" s="22" t="s">
        <v>51</v>
      </c>
      <c r="E143" s="23">
        <v>151</v>
      </c>
      <c r="F143" s="24">
        <f t="shared" si="1"/>
        <v>138</v>
      </c>
      <c r="G143" s="25" t="s">
        <v>32</v>
      </c>
      <c r="H143" s="26" t="s">
        <v>413</v>
      </c>
      <c r="I143" s="20" t="s">
        <v>82</v>
      </c>
      <c r="J143" s="27" t="s">
        <v>83</v>
      </c>
      <c r="K143" s="25" t="s">
        <v>83</v>
      </c>
      <c r="L143" s="27" t="s">
        <v>83</v>
      </c>
      <c r="M143" s="28">
        <v>10</v>
      </c>
      <c r="N143" s="29">
        <v>30</v>
      </c>
      <c r="O143" s="30">
        <f t="shared" si="0"/>
        <v>40</v>
      </c>
    </row>
    <row r="144" spans="1:15" ht="168.75">
      <c r="A144" s="20" t="s">
        <v>18</v>
      </c>
      <c r="B144" s="20" t="s">
        <v>15</v>
      </c>
      <c r="C144" s="21" t="s">
        <v>414</v>
      </c>
      <c r="D144" s="22" t="s">
        <v>72</v>
      </c>
      <c r="E144" s="23">
        <v>152</v>
      </c>
      <c r="F144" s="24">
        <f t="shared" si="1"/>
        <v>139</v>
      </c>
      <c r="G144" s="25" t="s">
        <v>85</v>
      </c>
      <c r="H144" s="26" t="s">
        <v>415</v>
      </c>
      <c r="I144" s="20" t="s">
        <v>82</v>
      </c>
      <c r="J144" s="33">
        <v>66</v>
      </c>
      <c r="K144" s="25" t="s">
        <v>98</v>
      </c>
      <c r="L144" s="27" t="s">
        <v>99</v>
      </c>
      <c r="M144" s="28">
        <v>3</v>
      </c>
      <c r="N144" s="29"/>
      <c r="O144" s="30">
        <f t="shared" si="0"/>
        <v>3</v>
      </c>
    </row>
    <row r="145" spans="1:15" ht="360">
      <c r="A145" s="20" t="s">
        <v>18</v>
      </c>
      <c r="B145" s="20" t="s">
        <v>15</v>
      </c>
      <c r="C145" s="21" t="s">
        <v>416</v>
      </c>
      <c r="D145" s="22" t="s">
        <v>65</v>
      </c>
      <c r="E145" s="23">
        <v>153</v>
      </c>
      <c r="F145" s="24">
        <f t="shared" si="1"/>
        <v>140</v>
      </c>
      <c r="G145" s="25" t="s">
        <v>417</v>
      </c>
      <c r="H145" s="26" t="s">
        <v>418</v>
      </c>
      <c r="I145" s="20" t="s">
        <v>67</v>
      </c>
      <c r="J145" s="33">
        <v>229</v>
      </c>
      <c r="K145" s="25" t="s">
        <v>48</v>
      </c>
      <c r="L145" s="27" t="s">
        <v>49</v>
      </c>
      <c r="M145" s="28">
        <v>1</v>
      </c>
      <c r="N145" s="29"/>
      <c r="O145" s="30">
        <f t="shared" si="0"/>
        <v>1</v>
      </c>
    </row>
    <row r="146" spans="1:15" ht="393.75">
      <c r="A146" s="20" t="s">
        <v>18</v>
      </c>
      <c r="B146" s="20" t="s">
        <v>15</v>
      </c>
      <c r="C146" s="21" t="s">
        <v>419</v>
      </c>
      <c r="D146" s="22" t="s">
        <v>65</v>
      </c>
      <c r="E146" s="23">
        <v>154</v>
      </c>
      <c r="F146" s="24">
        <f t="shared" si="1"/>
        <v>141</v>
      </c>
      <c r="G146" s="25" t="s">
        <v>32</v>
      </c>
      <c r="H146" s="26" t="s">
        <v>420</v>
      </c>
      <c r="I146" s="20" t="s">
        <v>67</v>
      </c>
      <c r="J146" s="27" t="s">
        <v>83</v>
      </c>
      <c r="K146" s="25" t="s">
        <v>83</v>
      </c>
      <c r="L146" s="27" t="s">
        <v>83</v>
      </c>
      <c r="M146" s="28">
        <v>1</v>
      </c>
      <c r="N146" s="29"/>
      <c r="O146" s="30">
        <f t="shared" si="0"/>
        <v>1</v>
      </c>
    </row>
    <row r="147" spans="1:15" ht="45">
      <c r="A147" s="20" t="s">
        <v>18</v>
      </c>
      <c r="B147" s="20" t="s">
        <v>15</v>
      </c>
      <c r="C147" s="21" t="s">
        <v>421</v>
      </c>
      <c r="D147" s="22" t="s">
        <v>422</v>
      </c>
      <c r="E147" s="23">
        <v>155</v>
      </c>
      <c r="F147" s="24">
        <f t="shared" si="1"/>
        <v>142</v>
      </c>
      <c r="G147" s="25" t="s">
        <v>423</v>
      </c>
      <c r="H147" s="26" t="s">
        <v>424</v>
      </c>
      <c r="I147" s="20" t="s">
        <v>82</v>
      </c>
      <c r="J147" s="33">
        <v>37.67</v>
      </c>
      <c r="K147" s="25" t="s">
        <v>425</v>
      </c>
      <c r="L147" s="27" t="s">
        <v>426</v>
      </c>
      <c r="M147" s="28"/>
      <c r="N147" s="29">
        <v>5</v>
      </c>
      <c r="O147" s="30">
        <f t="shared" si="0"/>
        <v>5</v>
      </c>
    </row>
    <row r="148" spans="1:15" ht="56.25">
      <c r="A148" s="20" t="s">
        <v>18</v>
      </c>
      <c r="B148" s="20" t="s">
        <v>15</v>
      </c>
      <c r="C148" s="21" t="s">
        <v>427</v>
      </c>
      <c r="D148" s="22" t="s">
        <v>35</v>
      </c>
      <c r="E148" s="23">
        <v>156</v>
      </c>
      <c r="F148" s="24">
        <f t="shared" si="1"/>
        <v>143</v>
      </c>
      <c r="G148" s="25" t="s">
        <v>428</v>
      </c>
      <c r="H148" s="26" t="s">
        <v>429</v>
      </c>
      <c r="I148" s="20" t="s">
        <v>37</v>
      </c>
      <c r="J148" s="33">
        <v>17.92</v>
      </c>
      <c r="K148" s="25" t="s">
        <v>69</v>
      </c>
      <c r="L148" s="27" t="s">
        <v>70</v>
      </c>
      <c r="M148" s="28"/>
      <c r="N148" s="29">
        <v>5</v>
      </c>
      <c r="O148" s="30">
        <f t="shared" si="0"/>
        <v>5</v>
      </c>
    </row>
    <row r="149" spans="1:15" ht="67.5">
      <c r="A149" s="20" t="s">
        <v>18</v>
      </c>
      <c r="B149" s="20" t="s">
        <v>15</v>
      </c>
      <c r="C149" s="21" t="s">
        <v>430</v>
      </c>
      <c r="D149" s="22" t="s">
        <v>35</v>
      </c>
      <c r="E149" s="23">
        <v>157</v>
      </c>
      <c r="F149" s="24">
        <f t="shared" si="1"/>
        <v>144</v>
      </c>
      <c r="G149" s="25" t="s">
        <v>428</v>
      </c>
      <c r="H149" s="26" t="s">
        <v>431</v>
      </c>
      <c r="I149" s="20" t="s">
        <v>37</v>
      </c>
      <c r="J149" s="33">
        <v>30</v>
      </c>
      <c r="K149" s="25" t="s">
        <v>69</v>
      </c>
      <c r="L149" s="27" t="s">
        <v>70</v>
      </c>
      <c r="M149" s="28"/>
      <c r="N149" s="29">
        <v>5</v>
      </c>
      <c r="O149" s="30">
        <f t="shared" si="0"/>
        <v>5</v>
      </c>
    </row>
    <row r="150" spans="1:15" ht="56.25">
      <c r="A150" s="20" t="s">
        <v>18</v>
      </c>
      <c r="B150" s="20" t="s">
        <v>15</v>
      </c>
      <c r="C150" s="21" t="s">
        <v>432</v>
      </c>
      <c r="D150" s="22" t="s">
        <v>35</v>
      </c>
      <c r="E150" s="23">
        <v>158</v>
      </c>
      <c r="F150" s="24">
        <f t="shared" si="1"/>
        <v>145</v>
      </c>
      <c r="G150" s="25" t="s">
        <v>428</v>
      </c>
      <c r="H150" s="26" t="s">
        <v>433</v>
      </c>
      <c r="I150" s="20" t="s">
        <v>37</v>
      </c>
      <c r="J150" s="33">
        <v>6.84</v>
      </c>
      <c r="K150" s="25" t="s">
        <v>48</v>
      </c>
      <c r="L150" s="27" t="s">
        <v>49</v>
      </c>
      <c r="M150" s="28"/>
      <c r="N150" s="29">
        <v>15</v>
      </c>
      <c r="O150" s="30">
        <f t="shared" si="0"/>
        <v>15</v>
      </c>
    </row>
    <row r="151" spans="1:15" ht="33.75">
      <c r="A151" s="20" t="s">
        <v>18</v>
      </c>
      <c r="B151" s="20" t="s">
        <v>15</v>
      </c>
      <c r="C151" s="21" t="s">
        <v>434</v>
      </c>
      <c r="D151" s="22" t="s">
        <v>189</v>
      </c>
      <c r="E151" s="23">
        <v>159</v>
      </c>
      <c r="F151" s="24">
        <f t="shared" si="1"/>
        <v>146</v>
      </c>
      <c r="G151" s="25" t="s">
        <v>428</v>
      </c>
      <c r="H151" s="26" t="s">
        <v>435</v>
      </c>
      <c r="I151" s="20"/>
      <c r="J151" s="33">
        <v>6.34</v>
      </c>
      <c r="K151" s="25" t="s">
        <v>48</v>
      </c>
      <c r="L151" s="27" t="s">
        <v>49</v>
      </c>
      <c r="M151" s="28"/>
      <c r="N151" s="29">
        <v>10</v>
      </c>
      <c r="O151" s="30">
        <f t="shared" si="0"/>
        <v>10</v>
      </c>
    </row>
    <row r="152" spans="1:15" ht="56.25">
      <c r="A152" s="20" t="s">
        <v>18</v>
      </c>
      <c r="B152" s="20" t="s">
        <v>15</v>
      </c>
      <c r="C152" s="21" t="s">
        <v>436</v>
      </c>
      <c r="D152" s="22" t="s">
        <v>35</v>
      </c>
      <c r="E152" s="23">
        <v>161</v>
      </c>
      <c r="F152" s="24">
        <f t="shared" si="1"/>
        <v>147</v>
      </c>
      <c r="G152" s="25" t="s">
        <v>428</v>
      </c>
      <c r="H152" s="26" t="s">
        <v>437</v>
      </c>
      <c r="I152" s="20" t="s">
        <v>37</v>
      </c>
      <c r="J152" s="33">
        <v>32.5</v>
      </c>
      <c r="K152" s="25" t="s">
        <v>48</v>
      </c>
      <c r="L152" s="27" t="s">
        <v>49</v>
      </c>
      <c r="M152" s="28"/>
      <c r="N152" s="29">
        <v>5</v>
      </c>
      <c r="O152" s="30">
        <f t="shared" si="0"/>
        <v>5</v>
      </c>
    </row>
    <row r="153" spans="1:15" ht="45">
      <c r="A153" s="20" t="s">
        <v>18</v>
      </c>
      <c r="B153" s="20" t="s">
        <v>15</v>
      </c>
      <c r="C153" s="21" t="s">
        <v>438</v>
      </c>
      <c r="D153" s="22" t="s">
        <v>20</v>
      </c>
      <c r="E153" s="23">
        <v>162</v>
      </c>
      <c r="F153" s="24">
        <f t="shared" si="1"/>
        <v>148</v>
      </c>
      <c r="G153" s="25" t="s">
        <v>428</v>
      </c>
      <c r="H153" s="26" t="s">
        <v>439</v>
      </c>
      <c r="I153" s="20" t="s">
        <v>27</v>
      </c>
      <c r="J153" s="33">
        <v>41.99</v>
      </c>
      <c r="K153" s="25" t="s">
        <v>48</v>
      </c>
      <c r="L153" s="27" t="s">
        <v>49</v>
      </c>
      <c r="M153" s="28"/>
      <c r="N153" s="29">
        <v>10</v>
      </c>
      <c r="O153" s="30">
        <f t="shared" si="0"/>
        <v>10</v>
      </c>
    </row>
    <row r="154" spans="1:15" ht="33.75">
      <c r="A154" s="20" t="s">
        <v>18</v>
      </c>
      <c r="B154" s="20" t="s">
        <v>15</v>
      </c>
      <c r="C154" s="21" t="s">
        <v>440</v>
      </c>
      <c r="D154" s="22" t="s">
        <v>35</v>
      </c>
      <c r="E154" s="23">
        <v>163</v>
      </c>
      <c r="F154" s="24">
        <f t="shared" si="1"/>
        <v>149</v>
      </c>
      <c r="G154" s="25" t="s">
        <v>428</v>
      </c>
      <c r="H154" s="26" t="s">
        <v>441</v>
      </c>
      <c r="I154" s="20"/>
      <c r="J154" s="33">
        <v>19</v>
      </c>
      <c r="K154" s="25" t="s">
        <v>48</v>
      </c>
      <c r="L154" s="27" t="s">
        <v>49</v>
      </c>
      <c r="M154" s="28"/>
      <c r="N154" s="29">
        <v>15</v>
      </c>
      <c r="O154" s="30">
        <f t="shared" si="0"/>
        <v>15</v>
      </c>
    </row>
    <row r="155" spans="1:15" ht="90">
      <c r="A155" s="20" t="s">
        <v>18</v>
      </c>
      <c r="B155" s="20" t="s">
        <v>15</v>
      </c>
      <c r="C155" s="21" t="s">
        <v>442</v>
      </c>
      <c r="D155" s="22" t="s">
        <v>65</v>
      </c>
      <c r="E155" s="23">
        <v>164</v>
      </c>
      <c r="F155" s="24">
        <f t="shared" si="1"/>
        <v>150</v>
      </c>
      <c r="G155" s="25" t="s">
        <v>32</v>
      </c>
      <c r="H155" s="26" t="s">
        <v>443</v>
      </c>
      <c r="I155" s="20" t="s">
        <v>67</v>
      </c>
      <c r="J155" s="33">
        <v>2339.99</v>
      </c>
      <c r="K155" s="25" t="s">
        <v>165</v>
      </c>
      <c r="L155" s="27" t="s">
        <v>166</v>
      </c>
      <c r="M155" s="28">
        <v>1</v>
      </c>
      <c r="N155" s="29"/>
      <c r="O155" s="30">
        <f t="shared" si="0"/>
        <v>1</v>
      </c>
    </row>
    <row r="156" spans="1:15" ht="78.75">
      <c r="A156" s="20" t="s">
        <v>18</v>
      </c>
      <c r="B156" s="20" t="s">
        <v>15</v>
      </c>
      <c r="C156" s="21" t="s">
        <v>444</v>
      </c>
      <c r="D156" s="22" t="s">
        <v>20</v>
      </c>
      <c r="E156" s="23">
        <v>165</v>
      </c>
      <c r="F156" s="24">
        <f t="shared" si="1"/>
        <v>151</v>
      </c>
      <c r="G156" s="25" t="s">
        <v>32</v>
      </c>
      <c r="H156" s="26" t="s">
        <v>445</v>
      </c>
      <c r="I156" s="20" t="s">
        <v>27</v>
      </c>
      <c r="J156" s="27" t="s">
        <v>23</v>
      </c>
      <c r="K156" s="25" t="s">
        <v>23</v>
      </c>
      <c r="L156" s="27" t="s">
        <v>23</v>
      </c>
      <c r="M156" s="28"/>
      <c r="N156" s="29">
        <v>2</v>
      </c>
      <c r="O156" s="30">
        <f t="shared" si="0"/>
        <v>2</v>
      </c>
    </row>
    <row r="157" spans="1:15" ht="135">
      <c r="A157" s="20" t="s">
        <v>18</v>
      </c>
      <c r="B157" s="20" t="s">
        <v>15</v>
      </c>
      <c r="C157" s="21" t="s">
        <v>446</v>
      </c>
      <c r="D157" s="22" t="s">
        <v>72</v>
      </c>
      <c r="E157" s="23">
        <v>166</v>
      </c>
      <c r="F157" s="24">
        <f t="shared" si="1"/>
        <v>152</v>
      </c>
      <c r="G157" s="25" t="s">
        <v>32</v>
      </c>
      <c r="H157" s="26" t="s">
        <v>447</v>
      </c>
      <c r="I157" s="20" t="s">
        <v>67</v>
      </c>
      <c r="J157" s="27" t="s">
        <v>23</v>
      </c>
      <c r="K157" s="25" t="s">
        <v>23</v>
      </c>
      <c r="L157" s="27" t="s">
        <v>23</v>
      </c>
      <c r="M157" s="28">
        <v>1</v>
      </c>
      <c r="N157" s="29"/>
      <c r="O157" s="30">
        <f t="shared" si="0"/>
        <v>1</v>
      </c>
    </row>
    <row r="158" spans="1:15" ht="180">
      <c r="A158" s="20" t="s">
        <v>18</v>
      </c>
      <c r="B158" s="20" t="s">
        <v>15</v>
      </c>
      <c r="C158" s="21" t="s">
        <v>448</v>
      </c>
      <c r="D158" s="22" t="s">
        <v>20</v>
      </c>
      <c r="E158" s="23">
        <v>167</v>
      </c>
      <c r="F158" s="24">
        <f t="shared" si="1"/>
        <v>153</v>
      </c>
      <c r="G158" s="25" t="s">
        <v>32</v>
      </c>
      <c r="H158" s="26" t="s">
        <v>449</v>
      </c>
      <c r="I158" s="20" t="s">
        <v>262</v>
      </c>
      <c r="J158" s="33">
        <v>8.25</v>
      </c>
      <c r="K158" s="25" t="s">
        <v>29</v>
      </c>
      <c r="L158" s="27" t="s">
        <v>30</v>
      </c>
      <c r="M158" s="28"/>
      <c r="N158" s="29">
        <v>30</v>
      </c>
      <c r="O158" s="30">
        <f t="shared" si="0"/>
        <v>30</v>
      </c>
    </row>
    <row r="159" spans="1:15" ht="90">
      <c r="A159" s="20" t="s">
        <v>18</v>
      </c>
      <c r="B159" s="20" t="s">
        <v>15</v>
      </c>
      <c r="C159" s="21" t="s">
        <v>450</v>
      </c>
      <c r="D159" s="22" t="s">
        <v>451</v>
      </c>
      <c r="E159" s="23">
        <v>168</v>
      </c>
      <c r="F159" s="24">
        <f t="shared" si="1"/>
        <v>154</v>
      </c>
      <c r="G159" s="25" t="s">
        <v>452</v>
      </c>
      <c r="H159" s="26" t="s">
        <v>453</v>
      </c>
      <c r="I159" s="20" t="s">
        <v>54</v>
      </c>
      <c r="J159" s="27" t="s">
        <v>23</v>
      </c>
      <c r="K159" s="25" t="s">
        <v>23</v>
      </c>
      <c r="L159" s="27" t="s">
        <v>23</v>
      </c>
      <c r="M159" s="28"/>
      <c r="N159" s="29">
        <v>4</v>
      </c>
      <c r="O159" s="30">
        <f t="shared" si="0"/>
        <v>4</v>
      </c>
    </row>
    <row r="160" spans="1:15" ht="270">
      <c r="A160" s="20" t="s">
        <v>18</v>
      </c>
      <c r="B160" s="20" t="s">
        <v>15</v>
      </c>
      <c r="C160" s="21" t="s">
        <v>454</v>
      </c>
      <c r="D160" s="22" t="s">
        <v>20</v>
      </c>
      <c r="E160" s="23">
        <v>169</v>
      </c>
      <c r="F160" s="24">
        <f t="shared" si="1"/>
        <v>155</v>
      </c>
      <c r="G160" s="25" t="s">
        <v>32</v>
      </c>
      <c r="H160" s="26" t="s">
        <v>455</v>
      </c>
      <c r="I160" s="20"/>
      <c r="J160" s="27" t="s">
        <v>23</v>
      </c>
      <c r="K160" s="25" t="s">
        <v>23</v>
      </c>
      <c r="L160" s="27" t="s">
        <v>23</v>
      </c>
      <c r="M160" s="28"/>
      <c r="N160" s="29">
        <v>20</v>
      </c>
      <c r="O160" s="30">
        <f t="shared" si="0"/>
        <v>20</v>
      </c>
    </row>
    <row r="161" spans="1:15" ht="67.5">
      <c r="A161" s="20" t="s">
        <v>18</v>
      </c>
      <c r="B161" s="20" t="s">
        <v>15</v>
      </c>
      <c r="C161" s="21" t="s">
        <v>456</v>
      </c>
      <c r="D161" s="22" t="s">
        <v>35</v>
      </c>
      <c r="E161" s="23">
        <v>170</v>
      </c>
      <c r="F161" s="24">
        <f t="shared" si="1"/>
        <v>156</v>
      </c>
      <c r="G161" s="25" t="s">
        <v>32</v>
      </c>
      <c r="H161" s="26" t="s">
        <v>457</v>
      </c>
      <c r="I161" s="20" t="s">
        <v>82</v>
      </c>
      <c r="J161" s="27" t="s">
        <v>23</v>
      </c>
      <c r="K161" s="25" t="s">
        <v>23</v>
      </c>
      <c r="L161" s="27" t="s">
        <v>23</v>
      </c>
      <c r="M161" s="28">
        <v>2</v>
      </c>
      <c r="N161" s="29">
        <v>10</v>
      </c>
      <c r="O161" s="30">
        <f t="shared" si="0"/>
        <v>12</v>
      </c>
    </row>
    <row r="162" spans="1:15" ht="56.25">
      <c r="A162" s="20" t="s">
        <v>18</v>
      </c>
      <c r="B162" s="20" t="s">
        <v>15</v>
      </c>
      <c r="C162" s="21" t="s">
        <v>458</v>
      </c>
      <c r="D162" s="22" t="s">
        <v>35</v>
      </c>
      <c r="E162" s="23">
        <v>172</v>
      </c>
      <c r="F162" s="24">
        <f t="shared" si="1"/>
        <v>157</v>
      </c>
      <c r="G162" s="25" t="s">
        <v>459</v>
      </c>
      <c r="H162" s="26" t="s">
        <v>460</v>
      </c>
      <c r="I162" s="20" t="s">
        <v>27</v>
      </c>
      <c r="J162" s="33">
        <v>9.7</v>
      </c>
      <c r="K162" s="25" t="s">
        <v>48</v>
      </c>
      <c r="L162" s="27" t="s">
        <v>49</v>
      </c>
      <c r="M162" s="28">
        <v>3</v>
      </c>
      <c r="N162" s="29">
        <v>3</v>
      </c>
      <c r="O162" s="30">
        <f t="shared" si="0"/>
        <v>6</v>
      </c>
    </row>
    <row r="163" spans="1:15" ht="78.75">
      <c r="A163" s="20" t="s">
        <v>18</v>
      </c>
      <c r="B163" s="20" t="s">
        <v>15</v>
      </c>
      <c r="C163" s="21" t="s">
        <v>461</v>
      </c>
      <c r="D163" s="22" t="s">
        <v>51</v>
      </c>
      <c r="E163" s="23">
        <v>173</v>
      </c>
      <c r="F163" s="24">
        <f t="shared" si="1"/>
        <v>158</v>
      </c>
      <c r="G163" s="25" t="s">
        <v>462</v>
      </c>
      <c r="H163" s="26" t="s">
        <v>463</v>
      </c>
      <c r="I163" s="20" t="s">
        <v>27</v>
      </c>
      <c r="J163" s="33">
        <v>25.71</v>
      </c>
      <c r="K163" s="25" t="s">
        <v>29</v>
      </c>
      <c r="L163" s="27" t="s">
        <v>30</v>
      </c>
      <c r="M163" s="28"/>
      <c r="N163" s="29">
        <v>30</v>
      </c>
      <c r="O163" s="30">
        <f t="shared" si="0"/>
        <v>30</v>
      </c>
    </row>
    <row r="164" spans="1:15" ht="123.75">
      <c r="A164" s="20" t="s">
        <v>18</v>
      </c>
      <c r="B164" s="20" t="s">
        <v>15</v>
      </c>
      <c r="C164" s="21" t="s">
        <v>464</v>
      </c>
      <c r="D164" s="22" t="s">
        <v>35</v>
      </c>
      <c r="E164" s="23">
        <v>174</v>
      </c>
      <c r="F164" s="24">
        <f t="shared" si="1"/>
        <v>159</v>
      </c>
      <c r="G164" s="25" t="s">
        <v>32</v>
      </c>
      <c r="H164" s="26" t="s">
        <v>465</v>
      </c>
      <c r="I164" s="20" t="s">
        <v>37</v>
      </c>
      <c r="J164" s="33">
        <v>0.53</v>
      </c>
      <c r="K164" s="25" t="s">
        <v>69</v>
      </c>
      <c r="L164" s="27" t="s">
        <v>70</v>
      </c>
      <c r="M164" s="28"/>
      <c r="N164" s="29">
        <v>200</v>
      </c>
      <c r="O164" s="30">
        <f t="shared" si="0"/>
        <v>200</v>
      </c>
    </row>
    <row r="165" spans="1:15" ht="157.5">
      <c r="A165" s="20" t="s">
        <v>18</v>
      </c>
      <c r="B165" s="20" t="s">
        <v>15</v>
      </c>
      <c r="C165" s="21" t="s">
        <v>466</v>
      </c>
      <c r="D165" s="22" t="s">
        <v>35</v>
      </c>
      <c r="E165" s="23">
        <v>175</v>
      </c>
      <c r="F165" s="24">
        <f t="shared" si="1"/>
        <v>160</v>
      </c>
      <c r="G165" s="25" t="s">
        <v>32</v>
      </c>
      <c r="H165" s="26" t="s">
        <v>467</v>
      </c>
      <c r="I165" s="20" t="s">
        <v>37</v>
      </c>
      <c r="J165" s="33">
        <v>0.49</v>
      </c>
      <c r="K165" s="25" t="s">
        <v>69</v>
      </c>
      <c r="L165" s="27" t="s">
        <v>70</v>
      </c>
      <c r="M165" s="28"/>
      <c r="N165" s="29">
        <v>200</v>
      </c>
      <c r="O165" s="30">
        <f t="shared" si="0"/>
        <v>200</v>
      </c>
    </row>
    <row r="166" spans="1:15" ht="180">
      <c r="A166" s="20" t="s">
        <v>18</v>
      </c>
      <c r="B166" s="20" t="s">
        <v>15</v>
      </c>
      <c r="C166" s="21" t="s">
        <v>468</v>
      </c>
      <c r="D166" s="22" t="s">
        <v>35</v>
      </c>
      <c r="E166" s="23">
        <v>176</v>
      </c>
      <c r="F166" s="24">
        <f t="shared" si="1"/>
        <v>161</v>
      </c>
      <c r="G166" s="25" t="s">
        <v>32</v>
      </c>
      <c r="H166" s="26" t="s">
        <v>469</v>
      </c>
      <c r="I166" s="20" t="s">
        <v>37</v>
      </c>
      <c r="J166" s="33">
        <v>0.75</v>
      </c>
      <c r="K166" s="25" t="s">
        <v>69</v>
      </c>
      <c r="L166" s="27" t="s">
        <v>70</v>
      </c>
      <c r="M166" s="28"/>
      <c r="N166" s="29">
        <v>200</v>
      </c>
      <c r="O166" s="30">
        <f t="shared" si="0"/>
        <v>200</v>
      </c>
    </row>
    <row r="167" spans="1:15" ht="45">
      <c r="A167" s="20" t="s">
        <v>18</v>
      </c>
      <c r="B167" s="20" t="s">
        <v>15</v>
      </c>
      <c r="C167" s="21" t="s">
        <v>470</v>
      </c>
      <c r="D167" s="22" t="s">
        <v>35</v>
      </c>
      <c r="E167" s="23">
        <v>177</v>
      </c>
      <c r="F167" s="24">
        <f t="shared" si="1"/>
        <v>162</v>
      </c>
      <c r="G167" s="25" t="s">
        <v>32</v>
      </c>
      <c r="H167" s="26" t="s">
        <v>471</v>
      </c>
      <c r="I167" s="20" t="s">
        <v>37</v>
      </c>
      <c r="J167" s="33">
        <v>0.49</v>
      </c>
      <c r="K167" s="25" t="s">
        <v>69</v>
      </c>
      <c r="L167" s="27" t="s">
        <v>70</v>
      </c>
      <c r="M167" s="28"/>
      <c r="N167" s="29">
        <v>200</v>
      </c>
      <c r="O167" s="30">
        <f t="shared" si="0"/>
        <v>200</v>
      </c>
    </row>
    <row r="168" spans="1:15" ht="146.25">
      <c r="A168" s="20" t="s">
        <v>18</v>
      </c>
      <c r="B168" s="20" t="s">
        <v>15</v>
      </c>
      <c r="C168" s="21" t="s">
        <v>472</v>
      </c>
      <c r="D168" s="22" t="s">
        <v>35</v>
      </c>
      <c r="E168" s="23">
        <v>178</v>
      </c>
      <c r="F168" s="24">
        <f t="shared" si="1"/>
        <v>163</v>
      </c>
      <c r="G168" s="25" t="s">
        <v>32</v>
      </c>
      <c r="H168" s="26" t="s">
        <v>473</v>
      </c>
      <c r="I168" s="20" t="s">
        <v>37</v>
      </c>
      <c r="J168" s="33">
        <v>0.24</v>
      </c>
      <c r="K168" s="25" t="s">
        <v>69</v>
      </c>
      <c r="L168" s="27" t="s">
        <v>70</v>
      </c>
      <c r="M168" s="28"/>
      <c r="N168" s="29">
        <v>200</v>
      </c>
      <c r="O168" s="30">
        <f t="shared" si="0"/>
        <v>200</v>
      </c>
    </row>
    <row r="169" spans="1:15" ht="123.75">
      <c r="A169" s="20" t="s">
        <v>18</v>
      </c>
      <c r="B169" s="20" t="s">
        <v>15</v>
      </c>
      <c r="C169" s="21" t="s">
        <v>474</v>
      </c>
      <c r="D169" s="22" t="s">
        <v>72</v>
      </c>
      <c r="E169" s="23">
        <v>179</v>
      </c>
      <c r="F169" s="24">
        <f t="shared" si="1"/>
        <v>164</v>
      </c>
      <c r="G169" s="25" t="s">
        <v>85</v>
      </c>
      <c r="H169" s="26" t="s">
        <v>475</v>
      </c>
      <c r="I169" s="20" t="s">
        <v>67</v>
      </c>
      <c r="J169" s="33">
        <v>1400</v>
      </c>
      <c r="K169" s="25" t="s">
        <v>93</v>
      </c>
      <c r="L169" s="27" t="s">
        <v>94</v>
      </c>
      <c r="M169" s="28">
        <v>1</v>
      </c>
      <c r="N169" s="29"/>
      <c r="O169" s="30">
        <f t="shared" si="0"/>
        <v>1</v>
      </c>
    </row>
    <row r="170" spans="1:15" ht="281.25">
      <c r="A170" s="20" t="s">
        <v>18</v>
      </c>
      <c r="B170" s="20" t="s">
        <v>15</v>
      </c>
      <c r="C170" s="21" t="s">
        <v>476</v>
      </c>
      <c r="D170" s="22" t="s">
        <v>72</v>
      </c>
      <c r="E170" s="23">
        <v>180</v>
      </c>
      <c r="F170" s="24">
        <f t="shared" si="1"/>
        <v>165</v>
      </c>
      <c r="G170" s="25" t="s">
        <v>85</v>
      </c>
      <c r="H170" s="26" t="s">
        <v>477</v>
      </c>
      <c r="I170" s="20" t="s">
        <v>82</v>
      </c>
      <c r="J170" s="33">
        <v>1290</v>
      </c>
      <c r="K170" s="25" t="s">
        <v>93</v>
      </c>
      <c r="L170" s="27" t="s">
        <v>94</v>
      </c>
      <c r="M170" s="28"/>
      <c r="N170" s="29">
        <v>3</v>
      </c>
      <c r="O170" s="30">
        <f t="shared" si="0"/>
        <v>3</v>
      </c>
    </row>
    <row r="171" spans="1:15" ht="101.25">
      <c r="A171" s="20" t="s">
        <v>18</v>
      </c>
      <c r="B171" s="20" t="s">
        <v>15</v>
      </c>
      <c r="C171" s="21" t="s">
        <v>478</v>
      </c>
      <c r="D171" s="22" t="s">
        <v>479</v>
      </c>
      <c r="E171" s="23">
        <v>181</v>
      </c>
      <c r="F171" s="24">
        <f t="shared" si="1"/>
        <v>166</v>
      </c>
      <c r="G171" s="25" t="s">
        <v>32</v>
      </c>
      <c r="H171" s="26" t="s">
        <v>480</v>
      </c>
      <c r="I171" s="20" t="s">
        <v>37</v>
      </c>
      <c r="J171" s="27" t="s">
        <v>83</v>
      </c>
      <c r="K171" s="25" t="s">
        <v>83</v>
      </c>
      <c r="L171" s="27" t="s">
        <v>83</v>
      </c>
      <c r="M171" s="28"/>
      <c r="N171" s="29">
        <v>10</v>
      </c>
      <c r="O171" s="30">
        <f t="shared" si="0"/>
        <v>10</v>
      </c>
    </row>
    <row r="172" spans="1:15" ht="157.5">
      <c r="A172" s="20" t="s">
        <v>18</v>
      </c>
      <c r="B172" s="20" t="s">
        <v>15</v>
      </c>
      <c r="C172" s="21" t="s">
        <v>481</v>
      </c>
      <c r="D172" s="22" t="s">
        <v>35</v>
      </c>
      <c r="E172" s="23">
        <v>182</v>
      </c>
      <c r="F172" s="24">
        <f t="shared" si="1"/>
        <v>167</v>
      </c>
      <c r="G172" s="25" t="s">
        <v>32</v>
      </c>
      <c r="H172" s="26" t="s">
        <v>482</v>
      </c>
      <c r="I172" s="20" t="s">
        <v>37</v>
      </c>
      <c r="J172" s="33">
        <v>18.9</v>
      </c>
      <c r="K172" s="25" t="s">
        <v>48</v>
      </c>
      <c r="L172" s="27" t="s">
        <v>49</v>
      </c>
      <c r="M172" s="28"/>
      <c r="N172" s="29">
        <v>10</v>
      </c>
      <c r="O172" s="30">
        <f t="shared" si="0"/>
        <v>10</v>
      </c>
    </row>
    <row r="173" spans="1:15" ht="45">
      <c r="A173" s="20" t="s">
        <v>18</v>
      </c>
      <c r="B173" s="20" t="s">
        <v>15</v>
      </c>
      <c r="C173" s="21" t="s">
        <v>483</v>
      </c>
      <c r="D173" s="22" t="s">
        <v>20</v>
      </c>
      <c r="E173" s="23">
        <v>183</v>
      </c>
      <c r="F173" s="24">
        <f t="shared" si="1"/>
        <v>168</v>
      </c>
      <c r="G173" s="25" t="s">
        <v>32</v>
      </c>
      <c r="H173" s="26" t="s">
        <v>484</v>
      </c>
      <c r="I173" s="20" t="s">
        <v>27</v>
      </c>
      <c r="J173" s="33">
        <v>16.4</v>
      </c>
      <c r="K173" s="25" t="s">
        <v>48</v>
      </c>
      <c r="L173" s="27" t="s">
        <v>49</v>
      </c>
      <c r="M173" s="28"/>
      <c r="N173" s="29">
        <v>15</v>
      </c>
      <c r="O173" s="30">
        <f t="shared" si="0"/>
        <v>15</v>
      </c>
    </row>
    <row r="174" spans="1:15" ht="45">
      <c r="A174" s="20" t="s">
        <v>18</v>
      </c>
      <c r="B174" s="20" t="s">
        <v>15</v>
      </c>
      <c r="C174" s="21" t="s">
        <v>485</v>
      </c>
      <c r="D174" s="22" t="s">
        <v>162</v>
      </c>
      <c r="E174" s="23">
        <v>184</v>
      </c>
      <c r="F174" s="24">
        <f t="shared" si="1"/>
        <v>169</v>
      </c>
      <c r="G174" s="25" t="s">
        <v>32</v>
      </c>
      <c r="H174" s="26" t="s">
        <v>486</v>
      </c>
      <c r="I174" s="20" t="s">
        <v>27</v>
      </c>
      <c r="J174" s="27" t="s">
        <v>83</v>
      </c>
      <c r="K174" s="25" t="s">
        <v>83</v>
      </c>
      <c r="L174" s="27" t="s">
        <v>83</v>
      </c>
      <c r="M174" s="28">
        <v>10</v>
      </c>
      <c r="N174" s="29">
        <v>60</v>
      </c>
      <c r="O174" s="30">
        <f t="shared" si="0"/>
        <v>70</v>
      </c>
    </row>
    <row r="175" spans="1:15" ht="123.75">
      <c r="A175" s="20" t="s">
        <v>18</v>
      </c>
      <c r="B175" s="20" t="s">
        <v>15</v>
      </c>
      <c r="C175" s="21" t="s">
        <v>487</v>
      </c>
      <c r="D175" s="22" t="s">
        <v>35</v>
      </c>
      <c r="E175" s="23">
        <v>185</v>
      </c>
      <c r="F175" s="24">
        <f t="shared" si="1"/>
        <v>170</v>
      </c>
      <c r="G175" s="25" t="s">
        <v>488</v>
      </c>
      <c r="H175" s="26" t="s">
        <v>489</v>
      </c>
      <c r="I175" s="20"/>
      <c r="J175" s="33">
        <v>6.49</v>
      </c>
      <c r="K175" s="25" t="s">
        <v>48</v>
      </c>
      <c r="L175" s="27" t="s">
        <v>49</v>
      </c>
      <c r="M175" s="28">
        <v>5</v>
      </c>
      <c r="N175" s="29">
        <v>5</v>
      </c>
      <c r="O175" s="30">
        <f t="shared" si="0"/>
        <v>10</v>
      </c>
    </row>
    <row r="176" spans="1:15" ht="45">
      <c r="A176" s="20" t="s">
        <v>18</v>
      </c>
      <c r="B176" s="20" t="s">
        <v>15</v>
      </c>
      <c r="C176" s="21" t="s">
        <v>490</v>
      </c>
      <c r="D176" s="22" t="s">
        <v>162</v>
      </c>
      <c r="E176" s="23">
        <v>186</v>
      </c>
      <c r="F176" s="24">
        <f t="shared" si="1"/>
        <v>171</v>
      </c>
      <c r="G176" s="25" t="s">
        <v>491</v>
      </c>
      <c r="H176" s="26" t="s">
        <v>492</v>
      </c>
      <c r="I176" s="20" t="s">
        <v>82</v>
      </c>
      <c r="J176" s="27" t="s">
        <v>23</v>
      </c>
      <c r="K176" s="25" t="s">
        <v>23</v>
      </c>
      <c r="L176" s="27" t="s">
        <v>23</v>
      </c>
      <c r="M176" s="28">
        <v>10</v>
      </c>
      <c r="N176" s="29">
        <v>30</v>
      </c>
      <c r="O176" s="30">
        <f t="shared" si="0"/>
        <v>40</v>
      </c>
    </row>
    <row r="177" spans="1:15" ht="236.25">
      <c r="A177" s="20" t="s">
        <v>18</v>
      </c>
      <c r="B177" s="20" t="s">
        <v>15</v>
      </c>
      <c r="C177" s="21" t="s">
        <v>493</v>
      </c>
      <c r="D177" s="22" t="s">
        <v>494</v>
      </c>
      <c r="E177" s="23">
        <v>187</v>
      </c>
      <c r="F177" s="24">
        <f t="shared" si="1"/>
        <v>172</v>
      </c>
      <c r="G177" s="25" t="s">
        <v>495</v>
      </c>
      <c r="H177" s="26" t="s">
        <v>496</v>
      </c>
      <c r="I177" s="20" t="s">
        <v>327</v>
      </c>
      <c r="J177" s="33">
        <v>46.63</v>
      </c>
      <c r="K177" s="25" t="s">
        <v>497</v>
      </c>
      <c r="L177" s="27" t="s">
        <v>498</v>
      </c>
      <c r="M177" s="28">
        <v>2</v>
      </c>
      <c r="N177" s="29"/>
      <c r="O177" s="30">
        <f t="shared" si="0"/>
        <v>2</v>
      </c>
    </row>
    <row r="178" spans="1:15" ht="146.25">
      <c r="A178" s="20" t="s">
        <v>18</v>
      </c>
      <c r="B178" s="20" t="s">
        <v>15</v>
      </c>
      <c r="C178" s="21" t="s">
        <v>499</v>
      </c>
      <c r="D178" s="22" t="s">
        <v>72</v>
      </c>
      <c r="E178" s="23">
        <v>188</v>
      </c>
      <c r="F178" s="24">
        <f t="shared" si="1"/>
        <v>173</v>
      </c>
      <c r="G178" s="25" t="s">
        <v>85</v>
      </c>
      <c r="H178" s="26" t="s">
        <v>500</v>
      </c>
      <c r="I178" s="20" t="s">
        <v>82</v>
      </c>
      <c r="J178" s="33">
        <v>545.99</v>
      </c>
      <c r="K178" s="25" t="s">
        <v>165</v>
      </c>
      <c r="L178" s="27" t="s">
        <v>166</v>
      </c>
      <c r="M178" s="28">
        <v>2</v>
      </c>
      <c r="N178" s="29"/>
      <c r="O178" s="30">
        <f t="shared" si="0"/>
        <v>2</v>
      </c>
    </row>
    <row r="180" ht="13.5" thickBot="1"/>
    <row r="181" spans="1:22" ht="14.25" thickBot="1" thickTop="1">
      <c r="A181" s="35" t="s">
        <v>0</v>
      </c>
      <c r="B181" s="122" t="s">
        <v>501</v>
      </c>
      <c r="C181" s="122"/>
      <c r="D181" s="36"/>
      <c r="E181"/>
      <c r="F181"/>
      <c r="J181"/>
      <c r="M181"/>
      <c r="N181"/>
      <c r="U181" s="37"/>
      <c r="V181" s="37"/>
    </row>
    <row r="182" spans="1:24" ht="14.25" thickBot="1" thickTop="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row>
    <row r="183" spans="1:39" ht="192.75" thickBot="1" thickTop="1">
      <c r="A183" s="38" t="s">
        <v>4</v>
      </c>
      <c r="B183" s="38" t="s">
        <v>5</v>
      </c>
      <c r="C183" s="39" t="s">
        <v>502</v>
      </c>
      <c r="D183" s="38" t="s">
        <v>9</v>
      </c>
      <c r="E183" s="38" t="s">
        <v>10</v>
      </c>
      <c r="F183" s="38" t="s">
        <v>11</v>
      </c>
      <c r="G183" s="40" t="s">
        <v>503</v>
      </c>
      <c r="H183" s="41" t="s">
        <v>504</v>
      </c>
      <c r="I183" s="38" t="s">
        <v>505</v>
      </c>
      <c r="J183" s="41" t="s">
        <v>506</v>
      </c>
      <c r="K183" s="38" t="s">
        <v>507</v>
      </c>
      <c r="L183" s="41" t="s">
        <v>508</v>
      </c>
      <c r="M183" s="38" t="s">
        <v>509</v>
      </c>
      <c r="N183" s="38" t="s">
        <v>510</v>
      </c>
      <c r="O183" s="38" t="s">
        <v>511</v>
      </c>
      <c r="P183" s="41" t="s">
        <v>512</v>
      </c>
      <c r="Q183" s="38" t="s">
        <v>513</v>
      </c>
      <c r="R183" s="41" t="s">
        <v>514</v>
      </c>
      <c r="S183" s="42" t="s">
        <v>515</v>
      </c>
      <c r="T183" s="43" t="s">
        <v>516</v>
      </c>
      <c r="U183" s="43" t="s">
        <v>517</v>
      </c>
      <c r="V183" s="43" t="s">
        <v>518</v>
      </c>
      <c r="W183" s="43" t="s">
        <v>519</v>
      </c>
      <c r="X183" s="41" t="s">
        <v>520</v>
      </c>
      <c r="Y183" s="42" t="s">
        <v>521</v>
      </c>
      <c r="Z183" s="41" t="s">
        <v>522</v>
      </c>
      <c r="AA183" s="44" t="s">
        <v>523</v>
      </c>
      <c r="AB183" s="38" t="s">
        <v>524</v>
      </c>
      <c r="AC183" s="38" t="s">
        <v>525</v>
      </c>
      <c r="AD183" s="38" t="s">
        <v>526</v>
      </c>
      <c r="AE183" s="38" t="s">
        <v>17</v>
      </c>
      <c r="AF183" s="38" t="s">
        <v>527</v>
      </c>
      <c r="AG183" s="38" t="s">
        <v>528</v>
      </c>
      <c r="AH183" s="38" t="s">
        <v>529</v>
      </c>
      <c r="AI183" s="38" t="s">
        <v>525</v>
      </c>
      <c r="AJ183" s="38" t="s">
        <v>530</v>
      </c>
      <c r="AK183" s="38" t="s">
        <v>531</v>
      </c>
      <c r="AL183" s="38" t="s">
        <v>532</v>
      </c>
      <c r="AM183" s="38" t="s">
        <v>533</v>
      </c>
    </row>
    <row r="184" spans="1:39" ht="24" thickBot="1" thickTop="1">
      <c r="A184" s="45" t="s">
        <v>534</v>
      </c>
      <c r="B184" s="46" t="s">
        <v>19</v>
      </c>
      <c r="C184" s="47">
        <v>1</v>
      </c>
      <c r="D184" s="48" t="s">
        <v>535</v>
      </c>
      <c r="E184" s="49" t="s">
        <v>22</v>
      </c>
      <c r="F184" s="45" t="s">
        <v>536</v>
      </c>
      <c r="G184" s="50"/>
      <c r="H184" s="51">
        <v>6.39</v>
      </c>
      <c r="I184" s="45" t="s">
        <v>82</v>
      </c>
      <c r="J184" s="51">
        <v>6.5</v>
      </c>
      <c r="K184" s="45" t="s">
        <v>82</v>
      </c>
      <c r="L184" s="51">
        <v>7.98</v>
      </c>
      <c r="M184" s="45" t="s">
        <v>82</v>
      </c>
      <c r="N184" s="45" t="s">
        <v>537</v>
      </c>
      <c r="O184" s="45" t="s">
        <v>537</v>
      </c>
      <c r="P184" s="51" t="s">
        <v>537</v>
      </c>
      <c r="Q184" s="45" t="s">
        <v>537</v>
      </c>
      <c r="R184" s="51">
        <f>ROUND((H184+J184+L184)/3,2)</f>
        <v>6.96</v>
      </c>
      <c r="S184" s="52">
        <f>Z184</f>
        <v>69.6</v>
      </c>
      <c r="T184" s="53"/>
      <c r="U184" s="54" t="s">
        <v>538</v>
      </c>
      <c r="V184" s="53"/>
      <c r="W184" s="54"/>
      <c r="X184" s="51"/>
      <c r="Y184" s="51"/>
      <c r="Z184" s="51">
        <f aca="true" t="shared" si="2" ref="Z184:Z247">R184*AE184</f>
        <v>69.6</v>
      </c>
      <c r="AA184" s="55"/>
      <c r="AB184" s="50"/>
      <c r="AC184" s="50"/>
      <c r="AD184" s="50"/>
      <c r="AE184" s="50">
        <f>SUM(AF184:AL184)</f>
        <v>10</v>
      </c>
      <c r="AF184" s="50" t="s">
        <v>537</v>
      </c>
      <c r="AG184" s="50" t="s">
        <v>537</v>
      </c>
      <c r="AH184" s="50" t="s">
        <v>537</v>
      </c>
      <c r="AI184" s="50" t="s">
        <v>537</v>
      </c>
      <c r="AJ184" s="50" t="s">
        <v>537</v>
      </c>
      <c r="AK184" s="50">
        <v>10</v>
      </c>
      <c r="AL184" s="50" t="s">
        <v>537</v>
      </c>
      <c r="AM184" s="56" t="s">
        <v>539</v>
      </c>
    </row>
    <row r="185" spans="1:39" ht="57.75" thickBot="1" thickTop="1">
      <c r="A185" s="57" t="s">
        <v>534</v>
      </c>
      <c r="B185" s="58" t="s">
        <v>24</v>
      </c>
      <c r="C185" s="59">
        <f>C184+1</f>
        <v>2</v>
      </c>
      <c r="D185" s="60" t="s">
        <v>540</v>
      </c>
      <c r="E185" s="61" t="s">
        <v>26</v>
      </c>
      <c r="F185" s="57" t="s">
        <v>27</v>
      </c>
      <c r="G185" s="62"/>
      <c r="H185" s="63">
        <v>98</v>
      </c>
      <c r="I185" s="57" t="s">
        <v>541</v>
      </c>
      <c r="J185" s="63">
        <v>75.9</v>
      </c>
      <c r="K185" s="57" t="s">
        <v>541</v>
      </c>
      <c r="L185" s="63">
        <v>98.76</v>
      </c>
      <c r="M185" s="57" t="s">
        <v>541</v>
      </c>
      <c r="N185" s="57" t="s">
        <v>537</v>
      </c>
      <c r="O185" s="57" t="s">
        <v>537</v>
      </c>
      <c r="P185" s="63" t="s">
        <v>537</v>
      </c>
      <c r="Q185" s="57" t="s">
        <v>537</v>
      </c>
      <c r="R185" s="63">
        <f aca="true" t="shared" si="3" ref="R185:R248">ROUND((H185+J185+L185)/3,2)</f>
        <v>90.89</v>
      </c>
      <c r="S185" s="64"/>
      <c r="T185" s="65" t="s">
        <v>28</v>
      </c>
      <c r="U185" s="66" t="s">
        <v>29</v>
      </c>
      <c r="V185" s="67" t="s">
        <v>30</v>
      </c>
      <c r="W185" s="64"/>
      <c r="X185" s="63"/>
      <c r="Y185" s="63"/>
      <c r="Z185" s="63">
        <f t="shared" si="2"/>
        <v>908.9</v>
      </c>
      <c r="AA185" s="68">
        <f>T185*AE185</f>
        <v>908.9</v>
      </c>
      <c r="AB185" s="62"/>
      <c r="AC185" s="62"/>
      <c r="AD185" s="62"/>
      <c r="AE185" s="62">
        <f aca="true" t="shared" si="4" ref="AE185:AE248">SUM(AF185:AL185)</f>
        <v>10</v>
      </c>
      <c r="AF185" s="62" t="s">
        <v>537</v>
      </c>
      <c r="AG185" s="62">
        <v>10</v>
      </c>
      <c r="AH185" s="62" t="s">
        <v>537</v>
      </c>
      <c r="AI185" s="62" t="s">
        <v>537</v>
      </c>
      <c r="AJ185" s="62" t="s">
        <v>537</v>
      </c>
      <c r="AK185" s="62" t="s">
        <v>537</v>
      </c>
      <c r="AL185" s="62" t="s">
        <v>537</v>
      </c>
      <c r="AM185" s="69" t="s">
        <v>539</v>
      </c>
    </row>
    <row r="186" spans="1:39" ht="35.25" thickBot="1" thickTop="1">
      <c r="A186" s="45" t="s">
        <v>534</v>
      </c>
      <c r="B186" s="46" t="s">
        <v>31</v>
      </c>
      <c r="C186" s="47">
        <f>C185+1</f>
        <v>3</v>
      </c>
      <c r="D186" s="48" t="s">
        <v>542</v>
      </c>
      <c r="E186" s="49" t="s">
        <v>33</v>
      </c>
      <c r="F186" s="45" t="s">
        <v>27</v>
      </c>
      <c r="G186" s="50"/>
      <c r="H186" s="51">
        <v>8.31</v>
      </c>
      <c r="I186" s="45" t="s">
        <v>541</v>
      </c>
      <c r="J186" s="51">
        <v>9.45</v>
      </c>
      <c r="K186" s="45" t="s">
        <v>541</v>
      </c>
      <c r="L186" s="51">
        <v>9.45</v>
      </c>
      <c r="M186" s="45" t="s">
        <v>541</v>
      </c>
      <c r="N186" s="45" t="s">
        <v>537</v>
      </c>
      <c r="O186" s="45" t="s">
        <v>537</v>
      </c>
      <c r="P186" s="51" t="s">
        <v>537</v>
      </c>
      <c r="Q186" s="45" t="s">
        <v>537</v>
      </c>
      <c r="R186" s="51">
        <f t="shared" si="3"/>
        <v>9.07</v>
      </c>
      <c r="S186" s="52">
        <f>Z186</f>
        <v>27.21</v>
      </c>
      <c r="T186" s="53"/>
      <c r="U186" s="54" t="s">
        <v>538</v>
      </c>
      <c r="V186" s="53"/>
      <c r="W186" s="54"/>
      <c r="X186" s="51"/>
      <c r="Y186" s="51"/>
      <c r="Z186" s="51">
        <f t="shared" si="2"/>
        <v>27.21</v>
      </c>
      <c r="AA186" s="55"/>
      <c r="AB186" s="50"/>
      <c r="AC186" s="50"/>
      <c r="AD186" s="50"/>
      <c r="AE186" s="50">
        <f t="shared" si="4"/>
        <v>3</v>
      </c>
      <c r="AF186" s="50" t="s">
        <v>537</v>
      </c>
      <c r="AG186" s="50">
        <v>3</v>
      </c>
      <c r="AH186" s="50" t="s">
        <v>537</v>
      </c>
      <c r="AI186" s="50" t="s">
        <v>537</v>
      </c>
      <c r="AJ186" s="50" t="s">
        <v>537</v>
      </c>
      <c r="AK186" s="50" t="s">
        <v>537</v>
      </c>
      <c r="AL186" s="50" t="s">
        <v>537</v>
      </c>
      <c r="AM186" s="56" t="s">
        <v>539</v>
      </c>
    </row>
    <row r="187" spans="1:39" ht="57.75" thickBot="1" thickTop="1">
      <c r="A187" s="57" t="s">
        <v>534</v>
      </c>
      <c r="B187" s="58" t="s">
        <v>34</v>
      </c>
      <c r="C187" s="59">
        <f aca="true" t="shared" si="5" ref="C187:C250">C186+1</f>
        <v>4</v>
      </c>
      <c r="D187" s="60" t="s">
        <v>543</v>
      </c>
      <c r="E187" s="61" t="s">
        <v>36</v>
      </c>
      <c r="F187" s="57" t="s">
        <v>37</v>
      </c>
      <c r="G187" s="62"/>
      <c r="H187" s="63">
        <v>9.99</v>
      </c>
      <c r="I187" s="57" t="s">
        <v>262</v>
      </c>
      <c r="J187" s="63">
        <v>14</v>
      </c>
      <c r="K187" s="57" t="s">
        <v>262</v>
      </c>
      <c r="L187" s="63">
        <v>8.2</v>
      </c>
      <c r="M187" s="57" t="s">
        <v>262</v>
      </c>
      <c r="N187" s="57" t="s">
        <v>537</v>
      </c>
      <c r="O187" s="57" t="s">
        <v>537</v>
      </c>
      <c r="P187" s="63" t="s">
        <v>537</v>
      </c>
      <c r="Q187" s="57" t="s">
        <v>537</v>
      </c>
      <c r="R187" s="63">
        <f t="shared" si="3"/>
        <v>10.73</v>
      </c>
      <c r="S187" s="64"/>
      <c r="T187" s="70" t="s">
        <v>38</v>
      </c>
      <c r="U187" s="66" t="s">
        <v>39</v>
      </c>
      <c r="V187" s="71" t="s">
        <v>40</v>
      </c>
      <c r="W187" s="64"/>
      <c r="X187" s="63"/>
      <c r="Y187" s="63"/>
      <c r="Z187" s="63">
        <f t="shared" si="2"/>
        <v>53.650000000000006</v>
      </c>
      <c r="AA187" s="68">
        <f>T187*AE187</f>
        <v>53.650000000000006</v>
      </c>
      <c r="AB187" s="62"/>
      <c r="AC187" s="62"/>
      <c r="AD187" s="62"/>
      <c r="AE187" s="62">
        <f t="shared" si="4"/>
        <v>5</v>
      </c>
      <c r="AF187" s="62" t="s">
        <v>537</v>
      </c>
      <c r="AG187" s="62" t="s">
        <v>537</v>
      </c>
      <c r="AH187" s="62">
        <v>5</v>
      </c>
      <c r="AI187" s="62" t="s">
        <v>537</v>
      </c>
      <c r="AJ187" s="62" t="s">
        <v>537</v>
      </c>
      <c r="AK187" s="62" t="s">
        <v>537</v>
      </c>
      <c r="AL187" s="62" t="s">
        <v>537</v>
      </c>
      <c r="AM187" s="69" t="s">
        <v>539</v>
      </c>
    </row>
    <row r="188" spans="1:39" ht="24" thickBot="1" thickTop="1">
      <c r="A188" s="45" t="s">
        <v>534</v>
      </c>
      <c r="B188" s="46" t="s">
        <v>41</v>
      </c>
      <c r="C188" s="47">
        <f t="shared" si="5"/>
        <v>5</v>
      </c>
      <c r="D188" s="48" t="s">
        <v>544</v>
      </c>
      <c r="E188" s="49" t="s">
        <v>42</v>
      </c>
      <c r="F188" s="45" t="s">
        <v>536</v>
      </c>
      <c r="G188" s="50"/>
      <c r="H188" s="51">
        <v>22.57</v>
      </c>
      <c r="I188" s="45" t="s">
        <v>541</v>
      </c>
      <c r="J188" s="51">
        <v>25.92</v>
      </c>
      <c r="K188" s="45" t="s">
        <v>541</v>
      </c>
      <c r="L188" s="51">
        <v>19.77</v>
      </c>
      <c r="M188" s="45" t="s">
        <v>541</v>
      </c>
      <c r="N188" s="45" t="s">
        <v>537</v>
      </c>
      <c r="O188" s="45" t="s">
        <v>537</v>
      </c>
      <c r="P188" s="51" t="s">
        <v>537</v>
      </c>
      <c r="Q188" s="45" t="s">
        <v>537</v>
      </c>
      <c r="R188" s="51">
        <f t="shared" si="3"/>
        <v>22.75</v>
      </c>
      <c r="S188" s="52">
        <f>Z188</f>
        <v>68.25</v>
      </c>
      <c r="T188" s="52"/>
      <c r="U188" s="54" t="s">
        <v>538</v>
      </c>
      <c r="V188" s="52"/>
      <c r="W188" s="52"/>
      <c r="X188" s="51"/>
      <c r="Y188" s="51"/>
      <c r="Z188" s="51">
        <f t="shared" si="2"/>
        <v>68.25</v>
      </c>
      <c r="AA188" s="55"/>
      <c r="AB188" s="50"/>
      <c r="AC188" s="50"/>
      <c r="AD188" s="50"/>
      <c r="AE188" s="50">
        <f t="shared" si="4"/>
        <v>3</v>
      </c>
      <c r="AF188" s="50" t="s">
        <v>537</v>
      </c>
      <c r="AG188" s="50">
        <v>3</v>
      </c>
      <c r="AH188" s="50" t="s">
        <v>537</v>
      </c>
      <c r="AI188" s="50" t="s">
        <v>537</v>
      </c>
      <c r="AJ188" s="50" t="s">
        <v>537</v>
      </c>
      <c r="AK188" s="50" t="s">
        <v>537</v>
      </c>
      <c r="AL188" s="50" t="s">
        <v>537</v>
      </c>
      <c r="AM188" s="56" t="s">
        <v>539</v>
      </c>
    </row>
    <row r="189" spans="1:39" ht="24" thickBot="1" thickTop="1">
      <c r="A189" s="45" t="s">
        <v>534</v>
      </c>
      <c r="B189" s="46" t="s">
        <v>43</v>
      </c>
      <c r="C189" s="47">
        <f t="shared" si="5"/>
        <v>6</v>
      </c>
      <c r="D189" s="48" t="s">
        <v>545</v>
      </c>
      <c r="E189" s="49" t="s">
        <v>546</v>
      </c>
      <c r="F189" s="45" t="s">
        <v>536</v>
      </c>
      <c r="G189" s="50"/>
      <c r="H189" s="51">
        <v>27</v>
      </c>
      <c r="I189" s="45" t="s">
        <v>541</v>
      </c>
      <c r="J189" s="51">
        <v>27.12</v>
      </c>
      <c r="K189" s="45" t="s">
        <v>541</v>
      </c>
      <c r="L189" s="51">
        <v>26.5</v>
      </c>
      <c r="M189" s="45" t="s">
        <v>541</v>
      </c>
      <c r="N189" s="45" t="s">
        <v>537</v>
      </c>
      <c r="O189" s="45" t="s">
        <v>537</v>
      </c>
      <c r="P189" s="51" t="s">
        <v>537</v>
      </c>
      <c r="Q189" s="45" t="s">
        <v>537</v>
      </c>
      <c r="R189" s="51">
        <f t="shared" si="3"/>
        <v>26.87</v>
      </c>
      <c r="S189" s="52">
        <f>Z189</f>
        <v>80.61</v>
      </c>
      <c r="T189" s="52"/>
      <c r="U189" s="54" t="s">
        <v>538</v>
      </c>
      <c r="V189" s="52"/>
      <c r="W189" s="52"/>
      <c r="X189" s="51"/>
      <c r="Y189" s="51"/>
      <c r="Z189" s="51">
        <f t="shared" si="2"/>
        <v>80.61</v>
      </c>
      <c r="AA189" s="55"/>
      <c r="AB189" s="50"/>
      <c r="AC189" s="50"/>
      <c r="AD189" s="50"/>
      <c r="AE189" s="50">
        <f t="shared" si="4"/>
        <v>3</v>
      </c>
      <c r="AF189" s="50" t="s">
        <v>537</v>
      </c>
      <c r="AG189" s="50">
        <v>3</v>
      </c>
      <c r="AH189" s="50" t="s">
        <v>537</v>
      </c>
      <c r="AI189" s="50" t="s">
        <v>537</v>
      </c>
      <c r="AJ189" s="50" t="s">
        <v>537</v>
      </c>
      <c r="AK189" s="50" t="s">
        <v>537</v>
      </c>
      <c r="AL189" s="50" t="s">
        <v>537</v>
      </c>
      <c r="AM189" s="56" t="s">
        <v>539</v>
      </c>
    </row>
    <row r="190" spans="1:39" ht="57.75" thickBot="1" thickTop="1">
      <c r="A190" s="57" t="s">
        <v>534</v>
      </c>
      <c r="B190" s="58" t="s">
        <v>45</v>
      </c>
      <c r="C190" s="59">
        <f t="shared" si="5"/>
        <v>7</v>
      </c>
      <c r="D190" s="60" t="s">
        <v>547</v>
      </c>
      <c r="E190" s="61" t="s">
        <v>46</v>
      </c>
      <c r="F190" s="57" t="s">
        <v>37</v>
      </c>
      <c r="G190" s="62"/>
      <c r="H190" s="63">
        <v>22</v>
      </c>
      <c r="I190" s="57" t="s">
        <v>262</v>
      </c>
      <c r="J190" s="63">
        <v>21.7</v>
      </c>
      <c r="K190" s="57" t="s">
        <v>262</v>
      </c>
      <c r="L190" s="63">
        <v>17.96</v>
      </c>
      <c r="M190" s="57" t="s">
        <v>262</v>
      </c>
      <c r="N190" s="57" t="s">
        <v>537</v>
      </c>
      <c r="O190" s="57" t="s">
        <v>537</v>
      </c>
      <c r="P190" s="63" t="s">
        <v>537</v>
      </c>
      <c r="Q190" s="57" t="s">
        <v>537</v>
      </c>
      <c r="R190" s="63">
        <f t="shared" si="3"/>
        <v>20.55</v>
      </c>
      <c r="S190" s="64"/>
      <c r="T190" s="70" t="s">
        <v>47</v>
      </c>
      <c r="U190" s="66" t="s">
        <v>48</v>
      </c>
      <c r="V190" s="71" t="s">
        <v>49</v>
      </c>
      <c r="W190" s="64"/>
      <c r="X190" s="63"/>
      <c r="Y190" s="63"/>
      <c r="Z190" s="63">
        <f t="shared" si="2"/>
        <v>20.55</v>
      </c>
      <c r="AA190" s="68">
        <f>T190*AE190</f>
        <v>23.5</v>
      </c>
      <c r="AB190" s="62"/>
      <c r="AC190" s="62"/>
      <c r="AD190" s="62"/>
      <c r="AE190" s="62">
        <f t="shared" si="4"/>
        <v>1</v>
      </c>
      <c r="AF190" s="62" t="s">
        <v>537</v>
      </c>
      <c r="AG190" s="62" t="s">
        <v>537</v>
      </c>
      <c r="AH190" s="62">
        <v>1</v>
      </c>
      <c r="AI190" s="62" t="s">
        <v>537</v>
      </c>
      <c r="AJ190" s="62" t="s">
        <v>537</v>
      </c>
      <c r="AK190" s="62" t="s">
        <v>537</v>
      </c>
      <c r="AL190" s="62" t="s">
        <v>537</v>
      </c>
      <c r="AM190" s="69" t="s">
        <v>539</v>
      </c>
    </row>
    <row r="191" spans="1:39" ht="35.25" thickBot="1" thickTop="1">
      <c r="A191" s="45" t="s">
        <v>534</v>
      </c>
      <c r="B191" s="46" t="s">
        <v>50</v>
      </c>
      <c r="C191" s="47">
        <f t="shared" si="5"/>
        <v>8</v>
      </c>
      <c r="D191" s="48" t="s">
        <v>548</v>
      </c>
      <c r="E191" s="49" t="s">
        <v>53</v>
      </c>
      <c r="F191" s="45" t="s">
        <v>54</v>
      </c>
      <c r="G191" s="50"/>
      <c r="H191" s="51">
        <v>5.2</v>
      </c>
      <c r="I191" s="45" t="s">
        <v>262</v>
      </c>
      <c r="J191" s="51">
        <v>4</v>
      </c>
      <c r="K191" s="45" t="s">
        <v>262</v>
      </c>
      <c r="L191" s="51">
        <v>4.9</v>
      </c>
      <c r="M191" s="45" t="s">
        <v>262</v>
      </c>
      <c r="N191" s="45" t="s">
        <v>537</v>
      </c>
      <c r="O191" s="45" t="s">
        <v>537</v>
      </c>
      <c r="P191" s="51" t="s">
        <v>537</v>
      </c>
      <c r="Q191" s="45" t="s">
        <v>537</v>
      </c>
      <c r="R191" s="51">
        <f t="shared" si="3"/>
        <v>4.7</v>
      </c>
      <c r="S191" s="52">
        <f>Z191</f>
        <v>23.5</v>
      </c>
      <c r="T191" s="52"/>
      <c r="U191" s="54" t="s">
        <v>549</v>
      </c>
      <c r="V191" s="52"/>
      <c r="W191" s="52"/>
      <c r="X191" s="51"/>
      <c r="Y191" s="51"/>
      <c r="Z191" s="51">
        <f t="shared" si="2"/>
        <v>23.5</v>
      </c>
      <c r="AA191" s="55"/>
      <c r="AB191" s="50"/>
      <c r="AC191" s="50"/>
      <c r="AD191" s="50"/>
      <c r="AE191" s="50">
        <f t="shared" si="4"/>
        <v>5</v>
      </c>
      <c r="AF191" s="50" t="s">
        <v>537</v>
      </c>
      <c r="AG191" s="50" t="s">
        <v>537</v>
      </c>
      <c r="AH191" s="50">
        <v>5</v>
      </c>
      <c r="AI191" s="50" t="s">
        <v>537</v>
      </c>
      <c r="AJ191" s="50" t="s">
        <v>537</v>
      </c>
      <c r="AK191" s="50" t="s">
        <v>537</v>
      </c>
      <c r="AL191" s="50" t="s">
        <v>537</v>
      </c>
      <c r="AM191" s="56" t="s">
        <v>539</v>
      </c>
    </row>
    <row r="192" spans="1:39" ht="57.75" thickBot="1" thickTop="1">
      <c r="A192" s="57" t="s">
        <v>534</v>
      </c>
      <c r="B192" s="58" t="s">
        <v>55</v>
      </c>
      <c r="C192" s="59">
        <f t="shared" si="5"/>
        <v>9</v>
      </c>
      <c r="D192" s="60" t="s">
        <v>550</v>
      </c>
      <c r="E192" s="60" t="s">
        <v>57</v>
      </c>
      <c r="F192" s="60" t="s">
        <v>536</v>
      </c>
      <c r="G192" s="72"/>
      <c r="H192" s="73">
        <v>9</v>
      </c>
      <c r="I192" s="60" t="s">
        <v>541</v>
      </c>
      <c r="J192" s="73">
        <v>8</v>
      </c>
      <c r="K192" s="60" t="s">
        <v>541</v>
      </c>
      <c r="L192" s="73">
        <v>6</v>
      </c>
      <c r="M192" s="60" t="s">
        <v>551</v>
      </c>
      <c r="N192" s="73">
        <v>4</v>
      </c>
      <c r="O192" s="60" t="s">
        <v>551</v>
      </c>
      <c r="P192" s="73">
        <v>6.4</v>
      </c>
      <c r="Q192" s="60" t="s">
        <v>551</v>
      </c>
      <c r="R192" s="73">
        <f>ROUND((H192+J192+L192+N192+P192)/5,2)</f>
        <v>6.68</v>
      </c>
      <c r="S192" s="64"/>
      <c r="T192" s="70" t="s">
        <v>58</v>
      </c>
      <c r="U192" s="66" t="s">
        <v>48</v>
      </c>
      <c r="V192" s="71" t="s">
        <v>49</v>
      </c>
      <c r="W192" s="74"/>
      <c r="X192" s="73"/>
      <c r="Y192" s="73"/>
      <c r="Z192" s="73">
        <f t="shared" si="2"/>
        <v>146.95999999999998</v>
      </c>
      <c r="AA192" s="68">
        <f>T192*AE192</f>
        <v>132</v>
      </c>
      <c r="AB192" s="72"/>
      <c r="AC192" s="72"/>
      <c r="AD192" s="72"/>
      <c r="AE192" s="72">
        <f t="shared" si="4"/>
        <v>22</v>
      </c>
      <c r="AF192" s="62">
        <v>10</v>
      </c>
      <c r="AG192" s="62">
        <v>12</v>
      </c>
      <c r="AH192" s="62" t="s">
        <v>537</v>
      </c>
      <c r="AI192" s="62" t="s">
        <v>537</v>
      </c>
      <c r="AJ192" s="62" t="s">
        <v>537</v>
      </c>
      <c r="AK192" s="62" t="s">
        <v>537</v>
      </c>
      <c r="AL192" s="62" t="s">
        <v>537</v>
      </c>
      <c r="AM192" s="69" t="s">
        <v>539</v>
      </c>
    </row>
    <row r="193" spans="1:39" ht="80.25" thickBot="1" thickTop="1">
      <c r="A193" s="57" t="s">
        <v>534</v>
      </c>
      <c r="B193" s="58" t="s">
        <v>59</v>
      </c>
      <c r="C193" s="59">
        <f t="shared" si="5"/>
        <v>10</v>
      </c>
      <c r="D193" s="60" t="s">
        <v>552</v>
      </c>
      <c r="E193" s="61" t="s">
        <v>60</v>
      </c>
      <c r="F193" s="57" t="s">
        <v>37</v>
      </c>
      <c r="G193" s="62"/>
      <c r="H193" s="63">
        <v>2.59</v>
      </c>
      <c r="I193" s="57" t="s">
        <v>262</v>
      </c>
      <c r="J193" s="63">
        <v>3.5</v>
      </c>
      <c r="K193" s="57" t="s">
        <v>262</v>
      </c>
      <c r="L193" s="63">
        <v>2.26</v>
      </c>
      <c r="M193" s="57" t="s">
        <v>262</v>
      </c>
      <c r="N193" s="57" t="s">
        <v>537</v>
      </c>
      <c r="O193" s="57" t="s">
        <v>537</v>
      </c>
      <c r="P193" s="63" t="s">
        <v>537</v>
      </c>
      <c r="Q193" s="57" t="s">
        <v>537</v>
      </c>
      <c r="R193" s="63">
        <f t="shared" si="3"/>
        <v>2.78</v>
      </c>
      <c r="S193" s="64"/>
      <c r="T193" s="70" t="s">
        <v>61</v>
      </c>
      <c r="U193" s="66" t="s">
        <v>48</v>
      </c>
      <c r="V193" s="71" t="s">
        <v>49</v>
      </c>
      <c r="W193" s="64"/>
      <c r="X193" s="63"/>
      <c r="Y193" s="63"/>
      <c r="Z193" s="63">
        <f t="shared" si="2"/>
        <v>55.599999999999994</v>
      </c>
      <c r="AA193" s="68">
        <f>T193*AE193</f>
        <v>55.599999999999994</v>
      </c>
      <c r="AB193" s="62"/>
      <c r="AC193" s="62"/>
      <c r="AD193" s="62"/>
      <c r="AE193" s="62">
        <f t="shared" si="4"/>
        <v>20</v>
      </c>
      <c r="AF193" s="62" t="s">
        <v>537</v>
      </c>
      <c r="AG193" s="62" t="s">
        <v>537</v>
      </c>
      <c r="AH193" s="62">
        <v>20</v>
      </c>
      <c r="AI193" s="62" t="s">
        <v>537</v>
      </c>
      <c r="AJ193" s="62" t="s">
        <v>537</v>
      </c>
      <c r="AK193" s="62" t="s">
        <v>537</v>
      </c>
      <c r="AL193" s="62" t="s">
        <v>537</v>
      </c>
      <c r="AM193" s="69" t="s">
        <v>539</v>
      </c>
    </row>
    <row r="194" spans="1:39" ht="24" thickBot="1" thickTop="1">
      <c r="A194" s="45" t="s">
        <v>534</v>
      </c>
      <c r="B194" s="46" t="s">
        <v>62</v>
      </c>
      <c r="C194" s="47">
        <f t="shared" si="5"/>
        <v>11</v>
      </c>
      <c r="D194" s="48" t="s">
        <v>553</v>
      </c>
      <c r="E194" s="49" t="s">
        <v>63</v>
      </c>
      <c r="F194" s="45" t="s">
        <v>536</v>
      </c>
      <c r="G194" s="50"/>
      <c r="H194" s="51">
        <v>145</v>
      </c>
      <c r="I194" s="45" t="s">
        <v>82</v>
      </c>
      <c r="J194" s="51">
        <v>137</v>
      </c>
      <c r="K194" s="45" t="s">
        <v>82</v>
      </c>
      <c r="L194" s="51">
        <v>107.14</v>
      </c>
      <c r="M194" s="45" t="s">
        <v>82</v>
      </c>
      <c r="N194" s="45" t="s">
        <v>537</v>
      </c>
      <c r="O194" s="45" t="s">
        <v>537</v>
      </c>
      <c r="P194" s="51" t="s">
        <v>537</v>
      </c>
      <c r="Q194" s="45" t="s">
        <v>537</v>
      </c>
      <c r="R194" s="51">
        <f t="shared" si="3"/>
        <v>129.71</v>
      </c>
      <c r="S194" s="52">
        <f>Z194</f>
        <v>1037.68</v>
      </c>
      <c r="T194" s="52"/>
      <c r="U194" s="52" t="s">
        <v>538</v>
      </c>
      <c r="V194" s="52"/>
      <c r="W194" s="52"/>
      <c r="X194" s="51"/>
      <c r="Y194" s="51"/>
      <c r="Z194" s="51">
        <f t="shared" si="2"/>
        <v>1037.68</v>
      </c>
      <c r="AA194" s="55"/>
      <c r="AB194" s="50"/>
      <c r="AC194" s="50"/>
      <c r="AD194" s="50"/>
      <c r="AE194" s="50">
        <f t="shared" si="4"/>
        <v>8</v>
      </c>
      <c r="AF194" s="50" t="s">
        <v>537</v>
      </c>
      <c r="AG194" s="50" t="s">
        <v>537</v>
      </c>
      <c r="AH194" s="50" t="s">
        <v>537</v>
      </c>
      <c r="AI194" s="50" t="s">
        <v>537</v>
      </c>
      <c r="AJ194" s="50" t="s">
        <v>537</v>
      </c>
      <c r="AK194" s="50">
        <v>8</v>
      </c>
      <c r="AL194" s="50" t="s">
        <v>537</v>
      </c>
      <c r="AM194" s="56" t="s">
        <v>539</v>
      </c>
    </row>
    <row r="195" spans="1:39" ht="46.5" thickBot="1" thickTop="1">
      <c r="A195" s="57" t="s">
        <v>534</v>
      </c>
      <c r="B195" s="58" t="s">
        <v>64</v>
      </c>
      <c r="C195" s="59">
        <f t="shared" si="5"/>
        <v>12</v>
      </c>
      <c r="D195" s="60" t="s">
        <v>554</v>
      </c>
      <c r="E195" s="61" t="s">
        <v>66</v>
      </c>
      <c r="F195" s="57" t="s">
        <v>67</v>
      </c>
      <c r="G195" s="62"/>
      <c r="H195" s="63">
        <v>915</v>
      </c>
      <c r="I195" s="57" t="s">
        <v>555</v>
      </c>
      <c r="J195" s="63">
        <v>899.9</v>
      </c>
      <c r="K195" s="57" t="s">
        <v>555</v>
      </c>
      <c r="L195" s="63">
        <v>836.64</v>
      </c>
      <c r="M195" s="57" t="s">
        <v>555</v>
      </c>
      <c r="N195" s="57" t="s">
        <v>537</v>
      </c>
      <c r="O195" s="57" t="s">
        <v>537</v>
      </c>
      <c r="P195" s="63" t="s">
        <v>537</v>
      </c>
      <c r="Q195" s="57" t="s">
        <v>537</v>
      </c>
      <c r="R195" s="63">
        <f t="shared" si="3"/>
        <v>883.85</v>
      </c>
      <c r="S195" s="64"/>
      <c r="T195" s="70" t="s">
        <v>68</v>
      </c>
      <c r="U195" s="66" t="s">
        <v>69</v>
      </c>
      <c r="V195" s="71" t="s">
        <v>70</v>
      </c>
      <c r="W195" s="64"/>
      <c r="X195" s="63"/>
      <c r="Y195" s="63"/>
      <c r="Z195" s="63">
        <f t="shared" si="2"/>
        <v>883.85</v>
      </c>
      <c r="AA195" s="68">
        <f>T195*AE195</f>
        <v>941.18</v>
      </c>
      <c r="AB195" s="62"/>
      <c r="AC195" s="62"/>
      <c r="AD195" s="62"/>
      <c r="AE195" s="62">
        <f t="shared" si="4"/>
        <v>1</v>
      </c>
      <c r="AF195" s="62" t="s">
        <v>537</v>
      </c>
      <c r="AG195" s="62" t="s">
        <v>537</v>
      </c>
      <c r="AH195" s="62" t="s">
        <v>537</v>
      </c>
      <c r="AI195" s="62">
        <v>1</v>
      </c>
      <c r="AJ195" s="62" t="s">
        <v>537</v>
      </c>
      <c r="AK195" s="62" t="s">
        <v>537</v>
      </c>
      <c r="AL195" s="62" t="s">
        <v>537</v>
      </c>
      <c r="AM195" s="69" t="s">
        <v>539</v>
      </c>
    </row>
    <row r="196" spans="1:39" ht="91.5" thickBot="1" thickTop="1">
      <c r="A196" s="57" t="s">
        <v>534</v>
      </c>
      <c r="B196" s="58" t="s">
        <v>71</v>
      </c>
      <c r="C196" s="59">
        <f t="shared" si="5"/>
        <v>13</v>
      </c>
      <c r="D196" s="60" t="s">
        <v>556</v>
      </c>
      <c r="E196" s="61" t="s">
        <v>74</v>
      </c>
      <c r="F196" s="57" t="s">
        <v>37</v>
      </c>
      <c r="G196" s="62"/>
      <c r="H196" s="63">
        <v>104</v>
      </c>
      <c r="I196" s="57" t="s">
        <v>262</v>
      </c>
      <c r="J196" s="63">
        <v>59</v>
      </c>
      <c r="K196" s="57" t="s">
        <v>262</v>
      </c>
      <c r="L196" s="63">
        <v>59.9</v>
      </c>
      <c r="M196" s="57" t="s">
        <v>262</v>
      </c>
      <c r="N196" s="57" t="s">
        <v>537</v>
      </c>
      <c r="O196" s="57" t="s">
        <v>537</v>
      </c>
      <c r="P196" s="63" t="s">
        <v>537</v>
      </c>
      <c r="Q196" s="57" t="s">
        <v>537</v>
      </c>
      <c r="R196" s="63">
        <f t="shared" si="3"/>
        <v>74.3</v>
      </c>
      <c r="S196" s="64"/>
      <c r="T196" s="70" t="s">
        <v>75</v>
      </c>
      <c r="U196" s="66" t="s">
        <v>48</v>
      </c>
      <c r="V196" s="71" t="s">
        <v>49</v>
      </c>
      <c r="W196" s="64"/>
      <c r="X196" s="63"/>
      <c r="Y196" s="63"/>
      <c r="Z196" s="63">
        <f t="shared" si="2"/>
        <v>1114.5</v>
      </c>
      <c r="AA196" s="68">
        <f>T196*AE196</f>
        <v>629.85</v>
      </c>
      <c r="AB196" s="62"/>
      <c r="AC196" s="62"/>
      <c r="AD196" s="62"/>
      <c r="AE196" s="62">
        <f t="shared" si="4"/>
        <v>15</v>
      </c>
      <c r="AF196" s="62" t="s">
        <v>537</v>
      </c>
      <c r="AG196" s="62" t="s">
        <v>537</v>
      </c>
      <c r="AH196" s="62">
        <v>15</v>
      </c>
      <c r="AI196" s="62" t="s">
        <v>537</v>
      </c>
      <c r="AJ196" s="62" t="s">
        <v>537</v>
      </c>
      <c r="AK196" s="62" t="s">
        <v>537</v>
      </c>
      <c r="AL196" s="62" t="s">
        <v>537</v>
      </c>
      <c r="AM196" s="69" t="s">
        <v>539</v>
      </c>
    </row>
    <row r="197" spans="1:39" ht="69" thickBot="1" thickTop="1">
      <c r="A197" s="57" t="s">
        <v>534</v>
      </c>
      <c r="B197" s="58" t="s">
        <v>76</v>
      </c>
      <c r="C197" s="59">
        <f t="shared" si="5"/>
        <v>14</v>
      </c>
      <c r="D197" s="60" t="s">
        <v>557</v>
      </c>
      <c r="E197" s="61" t="s">
        <v>558</v>
      </c>
      <c r="F197" s="57" t="s">
        <v>27</v>
      </c>
      <c r="G197" s="62"/>
      <c r="H197" s="63">
        <v>69.9</v>
      </c>
      <c r="I197" s="57" t="s">
        <v>559</v>
      </c>
      <c r="J197" s="63">
        <v>69</v>
      </c>
      <c r="K197" s="57" t="s">
        <v>559</v>
      </c>
      <c r="L197" s="63">
        <v>69.9</v>
      </c>
      <c r="M197" s="57" t="s">
        <v>559</v>
      </c>
      <c r="N197" s="57" t="s">
        <v>537</v>
      </c>
      <c r="O197" s="57" t="s">
        <v>537</v>
      </c>
      <c r="P197" s="63" t="s">
        <v>537</v>
      </c>
      <c r="Q197" s="57" t="s">
        <v>537</v>
      </c>
      <c r="R197" s="63">
        <f t="shared" si="3"/>
        <v>69.6</v>
      </c>
      <c r="S197" s="64"/>
      <c r="T197" s="70" t="s">
        <v>78</v>
      </c>
      <c r="U197" s="66" t="s">
        <v>48</v>
      </c>
      <c r="V197" s="71" t="s">
        <v>49</v>
      </c>
      <c r="W197" s="64"/>
      <c r="X197" s="63"/>
      <c r="Y197" s="63"/>
      <c r="Z197" s="63">
        <f t="shared" si="2"/>
        <v>696</v>
      </c>
      <c r="AA197" s="68">
        <f>T197*AE197</f>
        <v>600</v>
      </c>
      <c r="AB197" s="62"/>
      <c r="AC197" s="62"/>
      <c r="AD197" s="62"/>
      <c r="AE197" s="62">
        <f t="shared" si="4"/>
        <v>10</v>
      </c>
      <c r="AF197" s="62" t="s">
        <v>537</v>
      </c>
      <c r="AG197" s="62" t="s">
        <v>537</v>
      </c>
      <c r="AH197" s="62" t="s">
        <v>537</v>
      </c>
      <c r="AI197" s="62" t="s">
        <v>537</v>
      </c>
      <c r="AJ197" s="62" t="s">
        <v>537</v>
      </c>
      <c r="AK197" s="62" t="s">
        <v>537</v>
      </c>
      <c r="AL197" s="62">
        <v>10</v>
      </c>
      <c r="AM197" s="69" t="s">
        <v>539</v>
      </c>
    </row>
    <row r="198" spans="1:39" ht="35.25" thickBot="1" thickTop="1">
      <c r="A198" s="45" t="s">
        <v>534</v>
      </c>
      <c r="B198" s="46" t="s">
        <v>79</v>
      </c>
      <c r="C198" s="47">
        <f t="shared" si="5"/>
        <v>15</v>
      </c>
      <c r="D198" s="48" t="s">
        <v>560</v>
      </c>
      <c r="E198" s="49" t="s">
        <v>81</v>
      </c>
      <c r="F198" s="45" t="s">
        <v>82</v>
      </c>
      <c r="G198" s="50"/>
      <c r="H198" s="51">
        <v>146.9</v>
      </c>
      <c r="I198" s="45" t="s">
        <v>541</v>
      </c>
      <c r="J198" s="51">
        <v>155.8</v>
      </c>
      <c r="K198" s="45" t="s">
        <v>541</v>
      </c>
      <c r="L198" s="51">
        <v>129</v>
      </c>
      <c r="M198" s="45" t="s">
        <v>541</v>
      </c>
      <c r="N198" s="45" t="s">
        <v>537</v>
      </c>
      <c r="O198" s="45" t="s">
        <v>537</v>
      </c>
      <c r="P198" s="51" t="s">
        <v>537</v>
      </c>
      <c r="Q198" s="45" t="s">
        <v>537</v>
      </c>
      <c r="R198" s="51">
        <f t="shared" si="3"/>
        <v>143.9</v>
      </c>
      <c r="S198" s="52">
        <f>Z198</f>
        <v>719.5</v>
      </c>
      <c r="T198" s="52"/>
      <c r="U198" s="52" t="s">
        <v>561</v>
      </c>
      <c r="V198" s="52"/>
      <c r="W198" s="52"/>
      <c r="X198" s="51"/>
      <c r="Y198" s="51"/>
      <c r="Z198" s="51">
        <f t="shared" si="2"/>
        <v>719.5</v>
      </c>
      <c r="AA198" s="55"/>
      <c r="AB198" s="50"/>
      <c r="AC198" s="50"/>
      <c r="AD198" s="50"/>
      <c r="AE198" s="50">
        <f t="shared" si="4"/>
        <v>5</v>
      </c>
      <c r="AF198" s="50" t="s">
        <v>537</v>
      </c>
      <c r="AG198" s="50">
        <v>5</v>
      </c>
      <c r="AH198" s="50" t="s">
        <v>537</v>
      </c>
      <c r="AI198" s="50" t="s">
        <v>537</v>
      </c>
      <c r="AJ198" s="50" t="s">
        <v>537</v>
      </c>
      <c r="AK198" s="50" t="s">
        <v>537</v>
      </c>
      <c r="AL198" s="50" t="s">
        <v>537</v>
      </c>
      <c r="AM198" s="56" t="s">
        <v>539</v>
      </c>
    </row>
    <row r="199" spans="1:39" ht="57.75" thickBot="1" thickTop="1">
      <c r="A199" s="57" t="s">
        <v>534</v>
      </c>
      <c r="B199" s="58" t="s">
        <v>84</v>
      </c>
      <c r="C199" s="59">
        <f t="shared" si="5"/>
        <v>16</v>
      </c>
      <c r="D199" s="60" t="s">
        <v>562</v>
      </c>
      <c r="E199" s="61" t="s">
        <v>86</v>
      </c>
      <c r="F199" s="57" t="s">
        <v>82</v>
      </c>
      <c r="G199" s="62"/>
      <c r="H199" s="63">
        <v>380.54</v>
      </c>
      <c r="I199" s="57" t="s">
        <v>555</v>
      </c>
      <c r="J199" s="63">
        <v>329</v>
      </c>
      <c r="K199" s="57" t="s">
        <v>555</v>
      </c>
      <c r="L199" s="63">
        <v>240.79</v>
      </c>
      <c r="M199" s="57" t="s">
        <v>555</v>
      </c>
      <c r="N199" s="57" t="s">
        <v>537</v>
      </c>
      <c r="O199" s="57" t="s">
        <v>537</v>
      </c>
      <c r="P199" s="63" t="s">
        <v>537</v>
      </c>
      <c r="Q199" s="57" t="s">
        <v>537</v>
      </c>
      <c r="R199" s="63">
        <f t="shared" si="3"/>
        <v>316.78</v>
      </c>
      <c r="S199" s="64"/>
      <c r="T199" s="70" t="s">
        <v>87</v>
      </c>
      <c r="U199" s="66" t="s">
        <v>88</v>
      </c>
      <c r="V199" s="71" t="s">
        <v>89</v>
      </c>
      <c r="W199" s="64"/>
      <c r="X199" s="63"/>
      <c r="Y199" s="63"/>
      <c r="Z199" s="63">
        <f t="shared" si="2"/>
        <v>633.56</v>
      </c>
      <c r="AA199" s="68">
        <f>T199*AE199</f>
        <v>174</v>
      </c>
      <c r="AB199" s="62"/>
      <c r="AC199" s="62"/>
      <c r="AD199" s="62"/>
      <c r="AE199" s="62">
        <f t="shared" si="4"/>
        <v>2</v>
      </c>
      <c r="AF199" s="62" t="s">
        <v>537</v>
      </c>
      <c r="AG199" s="62" t="s">
        <v>537</v>
      </c>
      <c r="AH199" s="62" t="s">
        <v>537</v>
      </c>
      <c r="AI199" s="62">
        <v>2</v>
      </c>
      <c r="AJ199" s="62" t="s">
        <v>537</v>
      </c>
      <c r="AK199" s="62" t="s">
        <v>537</v>
      </c>
      <c r="AL199" s="62" t="s">
        <v>537</v>
      </c>
      <c r="AM199" s="69" t="s">
        <v>539</v>
      </c>
    </row>
    <row r="200" spans="1:39" ht="35.25" thickBot="1" thickTop="1">
      <c r="A200" s="57" t="s">
        <v>534</v>
      </c>
      <c r="B200" s="58" t="s">
        <v>90</v>
      </c>
      <c r="C200" s="59">
        <f t="shared" si="5"/>
        <v>17</v>
      </c>
      <c r="D200" s="60" t="s">
        <v>563</v>
      </c>
      <c r="E200" s="61" t="s">
        <v>91</v>
      </c>
      <c r="F200" s="57" t="s">
        <v>82</v>
      </c>
      <c r="G200" s="62"/>
      <c r="H200" s="63">
        <v>210.76</v>
      </c>
      <c r="I200" s="57" t="s">
        <v>555</v>
      </c>
      <c r="J200" s="63">
        <v>185.39</v>
      </c>
      <c r="K200" s="57" t="s">
        <v>555</v>
      </c>
      <c r="L200" s="63">
        <v>193</v>
      </c>
      <c r="M200" s="57" t="s">
        <v>555</v>
      </c>
      <c r="N200" s="57" t="s">
        <v>537</v>
      </c>
      <c r="O200" s="57" t="s">
        <v>537</v>
      </c>
      <c r="P200" s="63" t="s">
        <v>537</v>
      </c>
      <c r="Q200" s="57" t="s">
        <v>537</v>
      </c>
      <c r="R200" s="63">
        <f t="shared" si="3"/>
        <v>196.38</v>
      </c>
      <c r="S200" s="64"/>
      <c r="T200" s="70" t="s">
        <v>92</v>
      </c>
      <c r="U200" s="66" t="s">
        <v>93</v>
      </c>
      <c r="V200" s="71" t="s">
        <v>94</v>
      </c>
      <c r="W200" s="64"/>
      <c r="X200" s="63"/>
      <c r="Y200" s="63"/>
      <c r="Z200" s="63">
        <f t="shared" si="2"/>
        <v>589.14</v>
      </c>
      <c r="AA200" s="68">
        <f>T200*AE200</f>
        <v>519</v>
      </c>
      <c r="AB200" s="62"/>
      <c r="AC200" s="62"/>
      <c r="AD200" s="62"/>
      <c r="AE200" s="62">
        <f t="shared" si="4"/>
        <v>3</v>
      </c>
      <c r="AF200" s="62" t="s">
        <v>537</v>
      </c>
      <c r="AG200" s="62" t="s">
        <v>537</v>
      </c>
      <c r="AH200" s="62" t="s">
        <v>537</v>
      </c>
      <c r="AI200" s="62">
        <v>3</v>
      </c>
      <c r="AJ200" s="62" t="s">
        <v>537</v>
      </c>
      <c r="AK200" s="62" t="s">
        <v>537</v>
      </c>
      <c r="AL200" s="62" t="s">
        <v>537</v>
      </c>
      <c r="AM200" s="69" t="s">
        <v>539</v>
      </c>
    </row>
    <row r="201" spans="1:39" ht="57.75" thickBot="1" thickTop="1">
      <c r="A201" s="57" t="s">
        <v>534</v>
      </c>
      <c r="B201" s="58" t="s">
        <v>95</v>
      </c>
      <c r="C201" s="59">
        <f t="shared" si="5"/>
        <v>18</v>
      </c>
      <c r="D201" s="60" t="s">
        <v>564</v>
      </c>
      <c r="E201" s="61" t="s">
        <v>96</v>
      </c>
      <c r="F201" s="57" t="s">
        <v>82</v>
      </c>
      <c r="G201" s="62"/>
      <c r="H201" s="63">
        <v>177.22</v>
      </c>
      <c r="I201" s="57" t="s">
        <v>555</v>
      </c>
      <c r="J201" s="63">
        <v>210.76</v>
      </c>
      <c r="K201" s="57" t="s">
        <v>555</v>
      </c>
      <c r="L201" s="63">
        <v>170.37</v>
      </c>
      <c r="M201" s="57" t="s">
        <v>555</v>
      </c>
      <c r="N201" s="57" t="s">
        <v>537</v>
      </c>
      <c r="O201" s="57" t="s">
        <v>537</v>
      </c>
      <c r="P201" s="63" t="s">
        <v>537</v>
      </c>
      <c r="Q201" s="57" t="s">
        <v>537</v>
      </c>
      <c r="R201" s="63">
        <f t="shared" si="3"/>
        <v>186.12</v>
      </c>
      <c r="S201" s="64"/>
      <c r="T201" s="70" t="s">
        <v>97</v>
      </c>
      <c r="U201" s="66" t="s">
        <v>98</v>
      </c>
      <c r="V201" s="71" t="s">
        <v>99</v>
      </c>
      <c r="W201" s="64"/>
      <c r="X201" s="63"/>
      <c r="Y201" s="63"/>
      <c r="Z201" s="63">
        <f t="shared" si="2"/>
        <v>186.12</v>
      </c>
      <c r="AA201" s="68">
        <f>T201*AE201</f>
        <v>108</v>
      </c>
      <c r="AB201" s="62"/>
      <c r="AC201" s="62"/>
      <c r="AD201" s="62"/>
      <c r="AE201" s="62">
        <f t="shared" si="4"/>
        <v>1</v>
      </c>
      <c r="AF201" s="62" t="s">
        <v>537</v>
      </c>
      <c r="AG201" s="62" t="s">
        <v>537</v>
      </c>
      <c r="AH201" s="62" t="s">
        <v>537</v>
      </c>
      <c r="AI201" s="62">
        <v>1</v>
      </c>
      <c r="AJ201" s="62" t="s">
        <v>537</v>
      </c>
      <c r="AK201" s="62" t="s">
        <v>537</v>
      </c>
      <c r="AL201" s="62" t="s">
        <v>537</v>
      </c>
      <c r="AM201" s="69" t="s">
        <v>539</v>
      </c>
    </row>
    <row r="202" spans="1:39" ht="57.75" thickBot="1" thickTop="1">
      <c r="A202" s="57" t="s">
        <v>534</v>
      </c>
      <c r="B202" s="58" t="s">
        <v>100</v>
      </c>
      <c r="C202" s="59">
        <f t="shared" si="5"/>
        <v>19</v>
      </c>
      <c r="D202" s="60" t="s">
        <v>565</v>
      </c>
      <c r="E202" s="61" t="s">
        <v>101</v>
      </c>
      <c r="F202" s="57" t="s">
        <v>82</v>
      </c>
      <c r="G202" s="62"/>
      <c r="H202" s="63">
        <v>221.4</v>
      </c>
      <c r="I202" s="57" t="s">
        <v>555</v>
      </c>
      <c r="J202" s="63">
        <v>185.39</v>
      </c>
      <c r="K202" s="57" t="s">
        <v>555</v>
      </c>
      <c r="L202" s="63">
        <v>252.89</v>
      </c>
      <c r="M202" s="57" t="s">
        <v>555</v>
      </c>
      <c r="N202" s="57" t="s">
        <v>537</v>
      </c>
      <c r="O202" s="57" t="s">
        <v>537</v>
      </c>
      <c r="P202" s="63" t="s">
        <v>537</v>
      </c>
      <c r="Q202" s="57" t="s">
        <v>537</v>
      </c>
      <c r="R202" s="63">
        <f t="shared" si="3"/>
        <v>219.89</v>
      </c>
      <c r="S202" s="64"/>
      <c r="T202" s="70" t="s">
        <v>102</v>
      </c>
      <c r="U202" s="66" t="s">
        <v>103</v>
      </c>
      <c r="V202" s="71" t="s">
        <v>99</v>
      </c>
      <c r="W202" s="64"/>
      <c r="X202" s="63"/>
      <c r="Y202" s="63"/>
      <c r="Z202" s="63">
        <f t="shared" si="2"/>
        <v>219.89</v>
      </c>
      <c r="AA202" s="68">
        <f>T202*AE202</f>
        <v>49.4</v>
      </c>
      <c r="AB202" s="62"/>
      <c r="AC202" s="62"/>
      <c r="AD202" s="62"/>
      <c r="AE202" s="62">
        <f t="shared" si="4"/>
        <v>1</v>
      </c>
      <c r="AF202" s="62" t="s">
        <v>537</v>
      </c>
      <c r="AG202" s="62" t="s">
        <v>537</v>
      </c>
      <c r="AH202" s="62" t="s">
        <v>537</v>
      </c>
      <c r="AI202" s="62">
        <v>1</v>
      </c>
      <c r="AJ202" s="62" t="s">
        <v>537</v>
      </c>
      <c r="AK202" s="62" t="s">
        <v>537</v>
      </c>
      <c r="AL202" s="62" t="s">
        <v>537</v>
      </c>
      <c r="AM202" s="69" t="s">
        <v>539</v>
      </c>
    </row>
    <row r="203" spans="1:39" ht="57.75" thickBot="1" thickTop="1">
      <c r="A203" s="57" t="s">
        <v>534</v>
      </c>
      <c r="B203" s="58" t="s">
        <v>104</v>
      </c>
      <c r="C203" s="59">
        <f t="shared" si="5"/>
        <v>20</v>
      </c>
      <c r="D203" s="60" t="s">
        <v>566</v>
      </c>
      <c r="E203" s="61" t="s">
        <v>105</v>
      </c>
      <c r="F203" s="57" t="s">
        <v>82</v>
      </c>
      <c r="G203" s="62"/>
      <c r="H203" s="63">
        <v>185.39</v>
      </c>
      <c r="I203" s="57" t="s">
        <v>555</v>
      </c>
      <c r="J203" s="63">
        <v>210.76</v>
      </c>
      <c r="K203" s="57" t="s">
        <v>555</v>
      </c>
      <c r="L203" s="63">
        <v>228.69</v>
      </c>
      <c r="M203" s="57" t="s">
        <v>555</v>
      </c>
      <c r="N203" s="57" t="s">
        <v>537</v>
      </c>
      <c r="O203" s="57" t="s">
        <v>537</v>
      </c>
      <c r="P203" s="63" t="s">
        <v>537</v>
      </c>
      <c r="Q203" s="57" t="s">
        <v>537</v>
      </c>
      <c r="R203" s="63">
        <f t="shared" si="3"/>
        <v>208.28</v>
      </c>
      <c r="S203" s="64"/>
      <c r="T203" s="70" t="s">
        <v>106</v>
      </c>
      <c r="U203" s="66" t="s">
        <v>103</v>
      </c>
      <c r="V203" s="71" t="s">
        <v>99</v>
      </c>
      <c r="W203" s="64"/>
      <c r="X203" s="63"/>
      <c r="Y203" s="63"/>
      <c r="Z203" s="63">
        <f t="shared" si="2"/>
        <v>208.28</v>
      </c>
      <c r="AA203" s="68">
        <f>T203*AE203</f>
        <v>58</v>
      </c>
      <c r="AB203" s="62"/>
      <c r="AC203" s="62"/>
      <c r="AD203" s="62"/>
      <c r="AE203" s="62">
        <f t="shared" si="4"/>
        <v>1</v>
      </c>
      <c r="AF203" s="62" t="s">
        <v>537</v>
      </c>
      <c r="AG203" s="62" t="s">
        <v>537</v>
      </c>
      <c r="AH203" s="62" t="s">
        <v>537</v>
      </c>
      <c r="AI203" s="62">
        <v>1</v>
      </c>
      <c r="AJ203" s="62" t="s">
        <v>537</v>
      </c>
      <c r="AK203" s="62" t="s">
        <v>537</v>
      </c>
      <c r="AL203" s="62" t="s">
        <v>537</v>
      </c>
      <c r="AM203" s="69" t="s">
        <v>539</v>
      </c>
    </row>
    <row r="204" spans="1:39" ht="69" thickBot="1" thickTop="1">
      <c r="A204" s="45" t="s">
        <v>534</v>
      </c>
      <c r="B204" s="46" t="s">
        <v>107</v>
      </c>
      <c r="C204" s="47">
        <f t="shared" si="5"/>
        <v>21</v>
      </c>
      <c r="D204" s="48" t="s">
        <v>567</v>
      </c>
      <c r="E204" s="49" t="s">
        <v>108</v>
      </c>
      <c r="F204" s="45" t="s">
        <v>82</v>
      </c>
      <c r="G204" s="50"/>
      <c r="H204" s="51">
        <v>399</v>
      </c>
      <c r="I204" s="45" t="s">
        <v>568</v>
      </c>
      <c r="J204" s="51">
        <v>449</v>
      </c>
      <c r="K204" s="45" t="s">
        <v>568</v>
      </c>
      <c r="L204" s="51">
        <v>443</v>
      </c>
      <c r="M204" s="45" t="s">
        <v>568</v>
      </c>
      <c r="N204" s="45" t="s">
        <v>537</v>
      </c>
      <c r="O204" s="45" t="s">
        <v>537</v>
      </c>
      <c r="P204" s="51" t="s">
        <v>537</v>
      </c>
      <c r="Q204" s="45" t="s">
        <v>537</v>
      </c>
      <c r="R204" s="51">
        <f t="shared" si="3"/>
        <v>430.33</v>
      </c>
      <c r="S204" s="52">
        <f>Z204</f>
        <v>12909.9</v>
      </c>
      <c r="T204" s="52"/>
      <c r="U204" s="52" t="s">
        <v>538</v>
      </c>
      <c r="V204" s="52"/>
      <c r="W204" s="52"/>
      <c r="X204" s="51"/>
      <c r="Y204" s="51"/>
      <c r="Z204" s="51">
        <f t="shared" si="2"/>
        <v>12909.9</v>
      </c>
      <c r="AA204" s="55"/>
      <c r="AB204" s="50"/>
      <c r="AC204" s="50"/>
      <c r="AD204" s="50"/>
      <c r="AE204" s="50">
        <f t="shared" si="4"/>
        <v>30</v>
      </c>
      <c r="AF204" s="50" t="s">
        <v>537</v>
      </c>
      <c r="AG204" s="50" t="s">
        <v>537</v>
      </c>
      <c r="AH204" s="50" t="s">
        <v>537</v>
      </c>
      <c r="AI204" s="50" t="s">
        <v>537</v>
      </c>
      <c r="AJ204" s="50">
        <v>30</v>
      </c>
      <c r="AK204" s="50" t="s">
        <v>537</v>
      </c>
      <c r="AL204" s="50" t="s">
        <v>537</v>
      </c>
      <c r="AM204" s="56" t="s">
        <v>539</v>
      </c>
    </row>
    <row r="205" spans="1:39" ht="46.5" thickBot="1" thickTop="1">
      <c r="A205" s="57" t="s">
        <v>534</v>
      </c>
      <c r="B205" s="58" t="s">
        <v>109</v>
      </c>
      <c r="C205" s="59">
        <f t="shared" si="5"/>
        <v>22</v>
      </c>
      <c r="D205" s="60" t="s">
        <v>569</v>
      </c>
      <c r="E205" s="61" t="s">
        <v>110</v>
      </c>
      <c r="F205" s="57" t="s">
        <v>37</v>
      </c>
      <c r="G205" s="62"/>
      <c r="H205" s="63">
        <v>3.35</v>
      </c>
      <c r="I205" s="57" t="s">
        <v>262</v>
      </c>
      <c r="J205" s="63">
        <v>4.6</v>
      </c>
      <c r="K205" s="57" t="s">
        <v>262</v>
      </c>
      <c r="L205" s="63">
        <v>2.25</v>
      </c>
      <c r="M205" s="57" t="s">
        <v>262</v>
      </c>
      <c r="N205" s="57" t="s">
        <v>537</v>
      </c>
      <c r="O205" s="57" t="s">
        <v>537</v>
      </c>
      <c r="P205" s="63" t="s">
        <v>537</v>
      </c>
      <c r="Q205" s="57" t="s">
        <v>537</v>
      </c>
      <c r="R205" s="63">
        <f t="shared" si="3"/>
        <v>3.4</v>
      </c>
      <c r="S205" s="64"/>
      <c r="T205" s="70" t="s">
        <v>111</v>
      </c>
      <c r="U205" s="66" t="s">
        <v>112</v>
      </c>
      <c r="V205" s="71" t="s">
        <v>70</v>
      </c>
      <c r="W205" s="64"/>
      <c r="X205" s="63"/>
      <c r="Y205" s="63"/>
      <c r="Z205" s="63">
        <f t="shared" si="2"/>
        <v>68</v>
      </c>
      <c r="AA205" s="68">
        <f>T205*AE205</f>
        <v>69.6</v>
      </c>
      <c r="AB205" s="62"/>
      <c r="AC205" s="62"/>
      <c r="AD205" s="62"/>
      <c r="AE205" s="62">
        <f t="shared" si="4"/>
        <v>20</v>
      </c>
      <c r="AF205" s="62" t="s">
        <v>537</v>
      </c>
      <c r="AG205" s="62" t="s">
        <v>537</v>
      </c>
      <c r="AH205" s="62">
        <v>20</v>
      </c>
      <c r="AI205" s="62" t="s">
        <v>537</v>
      </c>
      <c r="AJ205" s="62" t="s">
        <v>537</v>
      </c>
      <c r="AK205" s="62" t="s">
        <v>537</v>
      </c>
      <c r="AL205" s="62" t="s">
        <v>537</v>
      </c>
      <c r="AM205" s="69" t="s">
        <v>539</v>
      </c>
    </row>
    <row r="206" spans="1:39" ht="136.5" thickBot="1" thickTop="1">
      <c r="A206" s="57" t="s">
        <v>534</v>
      </c>
      <c r="B206" s="58" t="s">
        <v>113</v>
      </c>
      <c r="C206" s="59">
        <f t="shared" si="5"/>
        <v>23</v>
      </c>
      <c r="D206" s="60" t="s">
        <v>570</v>
      </c>
      <c r="E206" s="61" t="s">
        <v>115</v>
      </c>
      <c r="F206" s="57" t="s">
        <v>67</v>
      </c>
      <c r="G206" s="62"/>
      <c r="H206" s="63">
        <v>239</v>
      </c>
      <c r="I206" s="57" t="s">
        <v>555</v>
      </c>
      <c r="J206" s="63">
        <v>229</v>
      </c>
      <c r="K206" s="57" t="s">
        <v>555</v>
      </c>
      <c r="L206" s="63">
        <v>263</v>
      </c>
      <c r="M206" s="57" t="s">
        <v>555</v>
      </c>
      <c r="N206" s="57" t="s">
        <v>537</v>
      </c>
      <c r="O206" s="57" t="s">
        <v>537</v>
      </c>
      <c r="P206" s="63" t="s">
        <v>537</v>
      </c>
      <c r="Q206" s="57" t="s">
        <v>537</v>
      </c>
      <c r="R206" s="63">
        <f t="shared" si="3"/>
        <v>243.67</v>
      </c>
      <c r="S206" s="64"/>
      <c r="T206" s="70" t="s">
        <v>116</v>
      </c>
      <c r="U206" s="66" t="s">
        <v>39</v>
      </c>
      <c r="V206" s="71" t="s">
        <v>49</v>
      </c>
      <c r="W206" s="64"/>
      <c r="X206" s="63"/>
      <c r="Y206" s="63"/>
      <c r="Z206" s="63">
        <f t="shared" si="2"/>
        <v>487.34</v>
      </c>
      <c r="AA206" s="68">
        <f>T206*AE206</f>
        <v>561.72</v>
      </c>
      <c r="AB206" s="62"/>
      <c r="AC206" s="62"/>
      <c r="AD206" s="62"/>
      <c r="AE206" s="62">
        <f t="shared" si="4"/>
        <v>2</v>
      </c>
      <c r="AF206" s="62" t="s">
        <v>537</v>
      </c>
      <c r="AG206" s="62" t="s">
        <v>537</v>
      </c>
      <c r="AH206" s="62" t="s">
        <v>537</v>
      </c>
      <c r="AI206" s="62">
        <v>2</v>
      </c>
      <c r="AJ206" s="62" t="s">
        <v>537</v>
      </c>
      <c r="AK206" s="62" t="s">
        <v>537</v>
      </c>
      <c r="AL206" s="62" t="s">
        <v>537</v>
      </c>
      <c r="AM206" s="69" t="s">
        <v>539</v>
      </c>
    </row>
    <row r="207" spans="1:39" ht="35.25" thickBot="1" thickTop="1">
      <c r="A207" s="45" t="s">
        <v>534</v>
      </c>
      <c r="B207" s="46" t="s">
        <v>117</v>
      </c>
      <c r="C207" s="47">
        <f t="shared" si="5"/>
        <v>24</v>
      </c>
      <c r="D207" s="48" t="s">
        <v>571</v>
      </c>
      <c r="E207" s="49" t="s">
        <v>120</v>
      </c>
      <c r="F207" s="45" t="s">
        <v>67</v>
      </c>
      <c r="G207" s="50"/>
      <c r="H207" s="51">
        <v>344</v>
      </c>
      <c r="I207" s="45" t="s">
        <v>555</v>
      </c>
      <c r="J207" s="51">
        <v>325</v>
      </c>
      <c r="K207" s="45" t="s">
        <v>555</v>
      </c>
      <c r="L207" s="51">
        <v>329.9</v>
      </c>
      <c r="M207" s="45" t="s">
        <v>555</v>
      </c>
      <c r="N207" s="45" t="s">
        <v>537</v>
      </c>
      <c r="O207" s="45" t="s">
        <v>537</v>
      </c>
      <c r="P207" s="51" t="s">
        <v>537</v>
      </c>
      <c r="Q207" s="45" t="s">
        <v>537</v>
      </c>
      <c r="R207" s="51">
        <f t="shared" si="3"/>
        <v>332.97</v>
      </c>
      <c r="S207" s="52">
        <f>Z207</f>
        <v>332.97</v>
      </c>
      <c r="T207" s="52"/>
      <c r="U207" s="52" t="s">
        <v>538</v>
      </c>
      <c r="V207" s="52"/>
      <c r="W207" s="52"/>
      <c r="X207" s="51"/>
      <c r="Y207" s="51"/>
      <c r="Z207" s="51">
        <f t="shared" si="2"/>
        <v>332.97</v>
      </c>
      <c r="AA207" s="55"/>
      <c r="AB207" s="50"/>
      <c r="AC207" s="50"/>
      <c r="AD207" s="50"/>
      <c r="AE207" s="50">
        <f t="shared" si="4"/>
        <v>1</v>
      </c>
      <c r="AF207" s="50" t="s">
        <v>537</v>
      </c>
      <c r="AG207" s="50" t="s">
        <v>537</v>
      </c>
      <c r="AH207" s="50" t="s">
        <v>537</v>
      </c>
      <c r="AI207" s="50">
        <v>1</v>
      </c>
      <c r="AJ207" s="50" t="s">
        <v>537</v>
      </c>
      <c r="AK207" s="50" t="s">
        <v>537</v>
      </c>
      <c r="AL207" s="50" t="s">
        <v>537</v>
      </c>
      <c r="AM207" s="56" t="s">
        <v>539</v>
      </c>
    </row>
    <row r="208" spans="1:39" ht="57.75" thickBot="1" thickTop="1">
      <c r="A208" s="57" t="s">
        <v>534</v>
      </c>
      <c r="B208" s="58" t="s">
        <v>121</v>
      </c>
      <c r="C208" s="59">
        <f t="shared" si="5"/>
        <v>25</v>
      </c>
      <c r="D208" s="60" t="s">
        <v>572</v>
      </c>
      <c r="E208" s="61" t="s">
        <v>573</v>
      </c>
      <c r="F208" s="57" t="s">
        <v>27</v>
      </c>
      <c r="G208" s="62"/>
      <c r="H208" s="63">
        <v>1415.6</v>
      </c>
      <c r="I208" s="57" t="s">
        <v>82</v>
      </c>
      <c r="J208" s="63">
        <v>1505</v>
      </c>
      <c r="K208" s="57" t="s">
        <v>82</v>
      </c>
      <c r="L208" s="63">
        <v>1767</v>
      </c>
      <c r="M208" s="57" t="s">
        <v>82</v>
      </c>
      <c r="N208" s="57" t="s">
        <v>537</v>
      </c>
      <c r="O208" s="57" t="s">
        <v>537</v>
      </c>
      <c r="P208" s="63" t="s">
        <v>537</v>
      </c>
      <c r="Q208" s="57" t="s">
        <v>537</v>
      </c>
      <c r="R208" s="63">
        <f t="shared" si="3"/>
        <v>1562.53</v>
      </c>
      <c r="S208" s="64"/>
      <c r="T208" s="70" t="s">
        <v>125</v>
      </c>
      <c r="U208" s="66" t="s">
        <v>126</v>
      </c>
      <c r="V208" s="71" t="s">
        <v>127</v>
      </c>
      <c r="W208" s="64"/>
      <c r="X208" s="63"/>
      <c r="Y208" s="63"/>
      <c r="Z208" s="63">
        <f t="shared" si="2"/>
        <v>1562.53</v>
      </c>
      <c r="AA208" s="68">
        <f>T208*AE208</f>
        <v>1715</v>
      </c>
      <c r="AB208" s="62"/>
      <c r="AC208" s="62"/>
      <c r="AD208" s="62"/>
      <c r="AE208" s="62">
        <f t="shared" si="4"/>
        <v>1</v>
      </c>
      <c r="AF208" s="62" t="s">
        <v>537</v>
      </c>
      <c r="AG208" s="62" t="s">
        <v>537</v>
      </c>
      <c r="AH208" s="62" t="s">
        <v>537</v>
      </c>
      <c r="AI208" s="62" t="s">
        <v>537</v>
      </c>
      <c r="AJ208" s="62" t="s">
        <v>537</v>
      </c>
      <c r="AK208" s="62">
        <v>1</v>
      </c>
      <c r="AL208" s="62" t="s">
        <v>537</v>
      </c>
      <c r="AM208" s="69" t="s">
        <v>539</v>
      </c>
    </row>
    <row r="209" spans="1:39" ht="46.5" thickBot="1" thickTop="1">
      <c r="A209" s="57" t="s">
        <v>534</v>
      </c>
      <c r="B209" s="58" t="s">
        <v>128</v>
      </c>
      <c r="C209" s="59">
        <f t="shared" si="5"/>
        <v>26</v>
      </c>
      <c r="D209" s="60" t="s">
        <v>574</v>
      </c>
      <c r="E209" s="61" t="s">
        <v>129</v>
      </c>
      <c r="F209" s="57" t="s">
        <v>37</v>
      </c>
      <c r="G209" s="62"/>
      <c r="H209" s="63">
        <v>153.7</v>
      </c>
      <c r="I209" s="57" t="s">
        <v>262</v>
      </c>
      <c r="J209" s="63">
        <v>156</v>
      </c>
      <c r="K209" s="57" t="s">
        <v>262</v>
      </c>
      <c r="L209" s="63">
        <v>159.99</v>
      </c>
      <c r="M209" s="57" t="s">
        <v>262</v>
      </c>
      <c r="N209" s="57" t="s">
        <v>537</v>
      </c>
      <c r="O209" s="57" t="s">
        <v>537</v>
      </c>
      <c r="P209" s="63" t="s">
        <v>537</v>
      </c>
      <c r="Q209" s="57" t="s">
        <v>537</v>
      </c>
      <c r="R209" s="63">
        <f t="shared" si="3"/>
        <v>156.56</v>
      </c>
      <c r="S209" s="64"/>
      <c r="T209" s="75">
        <v>185.57</v>
      </c>
      <c r="U209" s="66" t="s">
        <v>69</v>
      </c>
      <c r="V209" s="66" t="s">
        <v>70</v>
      </c>
      <c r="W209" s="64"/>
      <c r="X209" s="63"/>
      <c r="Y209" s="63"/>
      <c r="Z209" s="63">
        <f t="shared" si="2"/>
        <v>156.56</v>
      </c>
      <c r="AA209" s="68">
        <f>T209*AE209</f>
        <v>185.57</v>
      </c>
      <c r="AB209" s="62"/>
      <c r="AC209" s="62"/>
      <c r="AD209" s="62"/>
      <c r="AE209" s="62">
        <f t="shared" si="4"/>
        <v>1</v>
      </c>
      <c r="AF209" s="62" t="s">
        <v>537</v>
      </c>
      <c r="AG209" s="62" t="s">
        <v>537</v>
      </c>
      <c r="AH209" s="62">
        <v>1</v>
      </c>
      <c r="AI209" s="62" t="s">
        <v>537</v>
      </c>
      <c r="AJ209" s="62" t="s">
        <v>537</v>
      </c>
      <c r="AK209" s="62" t="s">
        <v>537</v>
      </c>
      <c r="AL209" s="62" t="s">
        <v>537</v>
      </c>
      <c r="AM209" s="69" t="s">
        <v>539</v>
      </c>
    </row>
    <row r="210" spans="1:39" ht="204" thickBot="1" thickTop="1">
      <c r="A210" s="57" t="s">
        <v>534</v>
      </c>
      <c r="B210" s="58" t="s">
        <v>130</v>
      </c>
      <c r="C210" s="59">
        <f t="shared" si="5"/>
        <v>27</v>
      </c>
      <c r="D210" s="60" t="s">
        <v>575</v>
      </c>
      <c r="E210" s="61" t="s">
        <v>131</v>
      </c>
      <c r="F210" s="57" t="s">
        <v>37</v>
      </c>
      <c r="G210" s="62"/>
      <c r="H210" s="63">
        <v>3288</v>
      </c>
      <c r="I210" s="57" t="s">
        <v>262</v>
      </c>
      <c r="J210" s="63">
        <v>3199</v>
      </c>
      <c r="K210" s="57" t="s">
        <v>262</v>
      </c>
      <c r="L210" s="63">
        <v>3289</v>
      </c>
      <c r="M210" s="57" t="s">
        <v>262</v>
      </c>
      <c r="N210" s="57" t="s">
        <v>537</v>
      </c>
      <c r="O210" s="57" t="s">
        <v>537</v>
      </c>
      <c r="P210" s="63" t="s">
        <v>537</v>
      </c>
      <c r="Q210" s="57" t="s">
        <v>537</v>
      </c>
      <c r="R210" s="63">
        <f t="shared" si="3"/>
        <v>3258.67</v>
      </c>
      <c r="S210" s="64"/>
      <c r="T210" s="75">
        <v>3820</v>
      </c>
      <c r="U210" s="66" t="s">
        <v>132</v>
      </c>
      <c r="V210" s="66" t="s">
        <v>133</v>
      </c>
      <c r="W210" s="64"/>
      <c r="X210" s="63"/>
      <c r="Y210" s="63"/>
      <c r="Z210" s="63">
        <f t="shared" si="2"/>
        <v>6517.34</v>
      </c>
      <c r="AA210" s="68">
        <f>T210*AE210</f>
        <v>7640</v>
      </c>
      <c r="AB210" s="62"/>
      <c r="AC210" s="62"/>
      <c r="AD210" s="62"/>
      <c r="AE210" s="62">
        <f t="shared" si="4"/>
        <v>2</v>
      </c>
      <c r="AF210" s="62" t="s">
        <v>537</v>
      </c>
      <c r="AG210" s="62" t="s">
        <v>537</v>
      </c>
      <c r="AH210" s="62">
        <v>2</v>
      </c>
      <c r="AI210" s="62" t="s">
        <v>537</v>
      </c>
      <c r="AJ210" s="62" t="s">
        <v>537</v>
      </c>
      <c r="AK210" s="62" t="s">
        <v>537</v>
      </c>
      <c r="AL210" s="62" t="s">
        <v>537</v>
      </c>
      <c r="AM210" s="69" t="s">
        <v>539</v>
      </c>
    </row>
    <row r="211" spans="1:39" ht="35.25" thickBot="1" thickTop="1">
      <c r="A211" s="45" t="s">
        <v>534</v>
      </c>
      <c r="B211" s="46" t="s">
        <v>134</v>
      </c>
      <c r="C211" s="47">
        <f t="shared" si="5"/>
        <v>28</v>
      </c>
      <c r="D211" s="48" t="s">
        <v>576</v>
      </c>
      <c r="E211" s="49" t="s">
        <v>136</v>
      </c>
      <c r="F211" s="45" t="s">
        <v>536</v>
      </c>
      <c r="G211" s="50"/>
      <c r="H211" s="51">
        <v>2.61</v>
      </c>
      <c r="I211" s="45" t="s">
        <v>541</v>
      </c>
      <c r="J211" s="51">
        <v>3.9</v>
      </c>
      <c r="K211" s="45" t="s">
        <v>541</v>
      </c>
      <c r="L211" s="51">
        <v>4.39</v>
      </c>
      <c r="M211" s="45" t="s">
        <v>541</v>
      </c>
      <c r="N211" s="45" t="s">
        <v>537</v>
      </c>
      <c r="O211" s="45" t="s">
        <v>537</v>
      </c>
      <c r="P211" s="51" t="s">
        <v>537</v>
      </c>
      <c r="Q211" s="45" t="s">
        <v>537</v>
      </c>
      <c r="R211" s="51">
        <f t="shared" si="3"/>
        <v>3.63</v>
      </c>
      <c r="S211" s="52">
        <f>Z211</f>
        <v>90.75</v>
      </c>
      <c r="T211" s="52"/>
      <c r="U211" s="52" t="s">
        <v>538</v>
      </c>
      <c r="V211" s="52"/>
      <c r="W211" s="52"/>
      <c r="X211" s="51"/>
      <c r="Y211" s="51"/>
      <c r="Z211" s="51">
        <f t="shared" si="2"/>
        <v>90.75</v>
      </c>
      <c r="AA211" s="55"/>
      <c r="AB211" s="50"/>
      <c r="AC211" s="50"/>
      <c r="AD211" s="50"/>
      <c r="AE211" s="50">
        <f t="shared" si="4"/>
        <v>25</v>
      </c>
      <c r="AF211" s="50" t="s">
        <v>537</v>
      </c>
      <c r="AG211" s="50">
        <v>25</v>
      </c>
      <c r="AH211" s="50" t="s">
        <v>537</v>
      </c>
      <c r="AI211" s="50" t="s">
        <v>537</v>
      </c>
      <c r="AJ211" s="50" t="s">
        <v>537</v>
      </c>
      <c r="AK211" s="50" t="s">
        <v>537</v>
      </c>
      <c r="AL211" s="50" t="s">
        <v>537</v>
      </c>
      <c r="AM211" s="56" t="s">
        <v>539</v>
      </c>
    </row>
    <row r="212" spans="1:39" ht="35.25" thickBot="1" thickTop="1">
      <c r="A212" s="45" t="s">
        <v>534</v>
      </c>
      <c r="B212" s="46" t="s">
        <v>137</v>
      </c>
      <c r="C212" s="47">
        <f t="shared" si="5"/>
        <v>29</v>
      </c>
      <c r="D212" s="48" t="s">
        <v>577</v>
      </c>
      <c r="E212" s="49" t="s">
        <v>139</v>
      </c>
      <c r="F212" s="45" t="s">
        <v>27</v>
      </c>
      <c r="G212" s="50"/>
      <c r="H212" s="51">
        <v>38.6</v>
      </c>
      <c r="I212" s="45" t="s">
        <v>559</v>
      </c>
      <c r="J212" s="51">
        <v>38.6</v>
      </c>
      <c r="K212" s="45" t="s">
        <v>559</v>
      </c>
      <c r="L212" s="51">
        <v>45.43</v>
      </c>
      <c r="M212" s="45" t="s">
        <v>559</v>
      </c>
      <c r="N212" s="45" t="s">
        <v>537</v>
      </c>
      <c r="O212" s="45" t="s">
        <v>537</v>
      </c>
      <c r="P212" s="51" t="s">
        <v>537</v>
      </c>
      <c r="Q212" s="45" t="s">
        <v>537</v>
      </c>
      <c r="R212" s="51">
        <f t="shared" si="3"/>
        <v>40.88</v>
      </c>
      <c r="S212" s="52">
        <f>Z212</f>
        <v>408.8</v>
      </c>
      <c r="T212" s="52"/>
      <c r="U212" s="52" t="s">
        <v>561</v>
      </c>
      <c r="V212" s="52"/>
      <c r="W212" s="52"/>
      <c r="X212" s="51"/>
      <c r="Y212" s="51"/>
      <c r="Z212" s="51">
        <f t="shared" si="2"/>
        <v>408.8</v>
      </c>
      <c r="AA212" s="55"/>
      <c r="AB212" s="50"/>
      <c r="AC212" s="50"/>
      <c r="AD212" s="50"/>
      <c r="AE212" s="50">
        <f t="shared" si="4"/>
        <v>10</v>
      </c>
      <c r="AF212" s="50" t="s">
        <v>537</v>
      </c>
      <c r="AG212" s="50" t="s">
        <v>537</v>
      </c>
      <c r="AH212" s="50" t="s">
        <v>537</v>
      </c>
      <c r="AI212" s="50" t="s">
        <v>537</v>
      </c>
      <c r="AJ212" s="50" t="s">
        <v>537</v>
      </c>
      <c r="AK212" s="50" t="s">
        <v>537</v>
      </c>
      <c r="AL212" s="50">
        <v>10</v>
      </c>
      <c r="AM212" s="56" t="s">
        <v>539</v>
      </c>
    </row>
    <row r="213" spans="1:39" ht="24" thickBot="1" thickTop="1">
      <c r="A213" s="45" t="s">
        <v>534</v>
      </c>
      <c r="B213" s="46" t="s">
        <v>140</v>
      </c>
      <c r="C213" s="47">
        <f t="shared" si="5"/>
        <v>30</v>
      </c>
      <c r="D213" s="48" t="s">
        <v>578</v>
      </c>
      <c r="E213" s="49" t="s">
        <v>141</v>
      </c>
      <c r="F213" s="45" t="s">
        <v>82</v>
      </c>
      <c r="G213" s="50"/>
      <c r="H213" s="51">
        <v>50</v>
      </c>
      <c r="I213" s="45" t="s">
        <v>568</v>
      </c>
      <c r="J213" s="51">
        <v>63.9</v>
      </c>
      <c r="K213" s="45" t="s">
        <v>568</v>
      </c>
      <c r="L213" s="51">
        <v>60</v>
      </c>
      <c r="M213" s="45" t="s">
        <v>568</v>
      </c>
      <c r="N213" s="45" t="s">
        <v>537</v>
      </c>
      <c r="O213" s="45" t="s">
        <v>537</v>
      </c>
      <c r="P213" s="51" t="s">
        <v>537</v>
      </c>
      <c r="Q213" s="45" t="s">
        <v>537</v>
      </c>
      <c r="R213" s="51">
        <f t="shared" si="3"/>
        <v>57.97</v>
      </c>
      <c r="S213" s="52">
        <f>Z213</f>
        <v>1739.1</v>
      </c>
      <c r="T213" s="52"/>
      <c r="U213" s="52" t="s">
        <v>538</v>
      </c>
      <c r="V213" s="52"/>
      <c r="W213" s="52"/>
      <c r="X213" s="51"/>
      <c r="Y213" s="51"/>
      <c r="Z213" s="51">
        <f t="shared" si="2"/>
        <v>1739.1</v>
      </c>
      <c r="AA213" s="55"/>
      <c r="AB213" s="50"/>
      <c r="AC213" s="50"/>
      <c r="AD213" s="50"/>
      <c r="AE213" s="50">
        <f t="shared" si="4"/>
        <v>30</v>
      </c>
      <c r="AF213" s="50" t="s">
        <v>537</v>
      </c>
      <c r="AG213" s="50" t="s">
        <v>537</v>
      </c>
      <c r="AH213" s="50" t="s">
        <v>537</v>
      </c>
      <c r="AI213" s="50" t="s">
        <v>537</v>
      </c>
      <c r="AJ213" s="50">
        <v>30</v>
      </c>
      <c r="AK213" s="50" t="s">
        <v>537</v>
      </c>
      <c r="AL213" s="50" t="s">
        <v>537</v>
      </c>
      <c r="AM213" s="56" t="s">
        <v>539</v>
      </c>
    </row>
    <row r="214" spans="1:39" ht="35.25" thickBot="1" thickTop="1">
      <c r="A214" s="45" t="s">
        <v>534</v>
      </c>
      <c r="B214" s="46" t="s">
        <v>142</v>
      </c>
      <c r="C214" s="47">
        <f t="shared" si="5"/>
        <v>31</v>
      </c>
      <c r="D214" s="48" t="s">
        <v>579</v>
      </c>
      <c r="E214" s="49" t="s">
        <v>580</v>
      </c>
      <c r="F214" s="45" t="s">
        <v>37</v>
      </c>
      <c r="G214" s="50"/>
      <c r="H214" s="51">
        <v>16.68</v>
      </c>
      <c r="I214" s="45" t="s">
        <v>262</v>
      </c>
      <c r="J214" s="51">
        <v>18</v>
      </c>
      <c r="K214" s="45" t="s">
        <v>262</v>
      </c>
      <c r="L214" s="51">
        <v>20</v>
      </c>
      <c r="M214" s="45" t="s">
        <v>262</v>
      </c>
      <c r="N214" s="45" t="s">
        <v>537</v>
      </c>
      <c r="O214" s="45" t="s">
        <v>537</v>
      </c>
      <c r="P214" s="51" t="s">
        <v>537</v>
      </c>
      <c r="Q214" s="45" t="s">
        <v>537</v>
      </c>
      <c r="R214" s="51">
        <f t="shared" si="3"/>
        <v>18.23</v>
      </c>
      <c r="S214" s="52">
        <f>Z214</f>
        <v>91.15</v>
      </c>
      <c r="T214" s="52"/>
      <c r="U214" s="52" t="s">
        <v>538</v>
      </c>
      <c r="V214" s="52"/>
      <c r="W214" s="52"/>
      <c r="X214" s="51"/>
      <c r="Y214" s="51"/>
      <c r="Z214" s="51">
        <f t="shared" si="2"/>
        <v>91.15</v>
      </c>
      <c r="AA214" s="55"/>
      <c r="AB214" s="50"/>
      <c r="AC214" s="50"/>
      <c r="AD214" s="50"/>
      <c r="AE214" s="50">
        <f t="shared" si="4"/>
        <v>5</v>
      </c>
      <c r="AF214" s="50" t="s">
        <v>537</v>
      </c>
      <c r="AG214" s="50" t="s">
        <v>537</v>
      </c>
      <c r="AH214" s="50">
        <v>5</v>
      </c>
      <c r="AI214" s="50" t="s">
        <v>537</v>
      </c>
      <c r="AJ214" s="50" t="s">
        <v>537</v>
      </c>
      <c r="AK214" s="50" t="s">
        <v>537</v>
      </c>
      <c r="AL214" s="50" t="s">
        <v>537</v>
      </c>
      <c r="AM214" s="56" t="s">
        <v>539</v>
      </c>
    </row>
    <row r="215" spans="1:39" ht="192.75" thickBot="1" thickTop="1">
      <c r="A215" s="57" t="s">
        <v>534</v>
      </c>
      <c r="B215" s="58" t="s">
        <v>144</v>
      </c>
      <c r="C215" s="59">
        <f t="shared" si="5"/>
        <v>32</v>
      </c>
      <c r="D215" s="60" t="s">
        <v>581</v>
      </c>
      <c r="E215" s="61" t="s">
        <v>145</v>
      </c>
      <c r="F215" s="57" t="s">
        <v>67</v>
      </c>
      <c r="G215" s="62"/>
      <c r="H215" s="63">
        <v>1749</v>
      </c>
      <c r="I215" s="57" t="s">
        <v>555</v>
      </c>
      <c r="J215" s="63">
        <v>1882</v>
      </c>
      <c r="K215" s="57" t="s">
        <v>555</v>
      </c>
      <c r="L215" s="63">
        <v>1233.57</v>
      </c>
      <c r="M215" s="57" t="s">
        <v>555</v>
      </c>
      <c r="N215" s="57" t="s">
        <v>537</v>
      </c>
      <c r="O215" s="57" t="s">
        <v>537</v>
      </c>
      <c r="P215" s="63" t="s">
        <v>537</v>
      </c>
      <c r="Q215" s="57" t="s">
        <v>537</v>
      </c>
      <c r="R215" s="63">
        <f t="shared" si="3"/>
        <v>1621.52</v>
      </c>
      <c r="S215" s="64"/>
      <c r="T215" s="75">
        <v>1188</v>
      </c>
      <c r="U215" s="66" t="s">
        <v>146</v>
      </c>
      <c r="V215" s="66" t="s">
        <v>127</v>
      </c>
      <c r="W215" s="64"/>
      <c r="X215" s="63"/>
      <c r="Y215" s="63"/>
      <c r="Z215" s="63">
        <f t="shared" si="2"/>
        <v>1621.52</v>
      </c>
      <c r="AA215" s="68">
        <f>T215*AE215</f>
        <v>1188</v>
      </c>
      <c r="AB215" s="62"/>
      <c r="AC215" s="62"/>
      <c r="AD215" s="62"/>
      <c r="AE215" s="62">
        <f t="shared" si="4"/>
        <v>1</v>
      </c>
      <c r="AF215" s="62" t="s">
        <v>537</v>
      </c>
      <c r="AG215" s="62" t="s">
        <v>537</v>
      </c>
      <c r="AH215" s="62" t="s">
        <v>537</v>
      </c>
      <c r="AI215" s="62">
        <v>1</v>
      </c>
      <c r="AJ215" s="62" t="s">
        <v>537</v>
      </c>
      <c r="AK215" s="62" t="s">
        <v>537</v>
      </c>
      <c r="AL215" s="62" t="s">
        <v>537</v>
      </c>
      <c r="AM215" s="69" t="s">
        <v>539</v>
      </c>
    </row>
    <row r="216" spans="1:39" ht="35.25" thickBot="1" thickTop="1">
      <c r="A216" s="45" t="s">
        <v>534</v>
      </c>
      <c r="B216" s="46" t="s">
        <v>147</v>
      </c>
      <c r="C216" s="47">
        <f t="shared" si="5"/>
        <v>33</v>
      </c>
      <c r="D216" s="48" t="s">
        <v>582</v>
      </c>
      <c r="E216" s="49" t="s">
        <v>583</v>
      </c>
      <c r="F216" s="45" t="s">
        <v>27</v>
      </c>
      <c r="G216" s="50"/>
      <c r="H216" s="51">
        <v>189</v>
      </c>
      <c r="I216" s="45" t="s">
        <v>82</v>
      </c>
      <c r="J216" s="51">
        <v>199</v>
      </c>
      <c r="K216" s="45" t="s">
        <v>82</v>
      </c>
      <c r="L216" s="51">
        <v>219.9</v>
      </c>
      <c r="M216" s="45" t="s">
        <v>82</v>
      </c>
      <c r="N216" s="45" t="s">
        <v>537</v>
      </c>
      <c r="O216" s="45" t="s">
        <v>537</v>
      </c>
      <c r="P216" s="51" t="s">
        <v>537</v>
      </c>
      <c r="Q216" s="45" t="s">
        <v>537</v>
      </c>
      <c r="R216" s="51">
        <f t="shared" si="3"/>
        <v>202.63</v>
      </c>
      <c r="S216" s="52">
        <f>Z216</f>
        <v>810.52</v>
      </c>
      <c r="T216" s="52"/>
      <c r="U216" s="52" t="s">
        <v>538</v>
      </c>
      <c r="V216" s="52"/>
      <c r="W216" s="52"/>
      <c r="X216" s="51"/>
      <c r="Y216" s="51"/>
      <c r="Z216" s="51">
        <f t="shared" si="2"/>
        <v>810.52</v>
      </c>
      <c r="AA216" s="55"/>
      <c r="AB216" s="50"/>
      <c r="AC216" s="50"/>
      <c r="AD216" s="50"/>
      <c r="AE216" s="50">
        <f t="shared" si="4"/>
        <v>4</v>
      </c>
      <c r="AF216" s="50" t="s">
        <v>537</v>
      </c>
      <c r="AG216" s="50" t="s">
        <v>537</v>
      </c>
      <c r="AH216" s="50" t="s">
        <v>537</v>
      </c>
      <c r="AI216" s="50" t="s">
        <v>537</v>
      </c>
      <c r="AJ216" s="50" t="s">
        <v>537</v>
      </c>
      <c r="AK216" s="50">
        <v>4</v>
      </c>
      <c r="AL216" s="50" t="s">
        <v>537</v>
      </c>
      <c r="AM216" s="56" t="s">
        <v>539</v>
      </c>
    </row>
    <row r="217" spans="1:39" ht="35.25" thickBot="1" thickTop="1">
      <c r="A217" s="57" t="s">
        <v>534</v>
      </c>
      <c r="B217" s="58" t="s">
        <v>149</v>
      </c>
      <c r="C217" s="59">
        <f t="shared" si="5"/>
        <v>34</v>
      </c>
      <c r="D217" s="60" t="s">
        <v>584</v>
      </c>
      <c r="E217" s="61" t="s">
        <v>151</v>
      </c>
      <c r="F217" s="57" t="s">
        <v>82</v>
      </c>
      <c r="G217" s="62"/>
      <c r="H217" s="63">
        <v>146.57</v>
      </c>
      <c r="I217" s="57" t="s">
        <v>541</v>
      </c>
      <c r="J217" s="63">
        <v>149.9</v>
      </c>
      <c r="K217" s="57" t="s">
        <v>541</v>
      </c>
      <c r="L217" s="63">
        <v>149.9</v>
      </c>
      <c r="M217" s="57" t="s">
        <v>541</v>
      </c>
      <c r="N217" s="57" t="s">
        <v>537</v>
      </c>
      <c r="O217" s="57" t="s">
        <v>537</v>
      </c>
      <c r="P217" s="63" t="s">
        <v>537</v>
      </c>
      <c r="Q217" s="57" t="s">
        <v>537</v>
      </c>
      <c r="R217" s="63">
        <f t="shared" si="3"/>
        <v>148.79</v>
      </c>
      <c r="S217" s="64"/>
      <c r="T217" s="75">
        <v>154.22</v>
      </c>
      <c r="U217" s="66" t="s">
        <v>152</v>
      </c>
      <c r="V217" s="66" t="s">
        <v>153</v>
      </c>
      <c r="W217" s="64"/>
      <c r="X217" s="63"/>
      <c r="Y217" s="63"/>
      <c r="Z217" s="63">
        <f t="shared" si="2"/>
        <v>2975.7999999999997</v>
      </c>
      <c r="AA217" s="68">
        <f>T217*AE217</f>
        <v>3084.4</v>
      </c>
      <c r="AB217" s="62"/>
      <c r="AC217" s="62"/>
      <c r="AD217" s="62"/>
      <c r="AE217" s="62">
        <f t="shared" si="4"/>
        <v>20</v>
      </c>
      <c r="AF217" s="62" t="s">
        <v>537</v>
      </c>
      <c r="AG217" s="62">
        <v>20</v>
      </c>
      <c r="AH217" s="62" t="s">
        <v>537</v>
      </c>
      <c r="AI217" s="62" t="s">
        <v>537</v>
      </c>
      <c r="AJ217" s="62" t="s">
        <v>537</v>
      </c>
      <c r="AK217" s="62" t="s">
        <v>537</v>
      </c>
      <c r="AL217" s="62" t="s">
        <v>537</v>
      </c>
      <c r="AM217" s="69" t="s">
        <v>539</v>
      </c>
    </row>
    <row r="218" spans="1:39" ht="35.25" thickBot="1" thickTop="1">
      <c r="A218" s="45" t="s">
        <v>534</v>
      </c>
      <c r="B218" s="46" t="s">
        <v>154</v>
      </c>
      <c r="C218" s="47">
        <f t="shared" si="5"/>
        <v>35</v>
      </c>
      <c r="D218" s="48" t="s">
        <v>585</v>
      </c>
      <c r="E218" s="49" t="s">
        <v>156</v>
      </c>
      <c r="F218" s="45" t="s">
        <v>536</v>
      </c>
      <c r="G218" s="50"/>
      <c r="H218" s="51">
        <v>10.11</v>
      </c>
      <c r="I218" s="45" t="s">
        <v>568</v>
      </c>
      <c r="J218" s="51">
        <v>12.27</v>
      </c>
      <c r="K218" s="45" t="s">
        <v>568</v>
      </c>
      <c r="L218" s="51">
        <v>10.75</v>
      </c>
      <c r="M218" s="45" t="s">
        <v>568</v>
      </c>
      <c r="N218" s="45" t="s">
        <v>537</v>
      </c>
      <c r="O218" s="45" t="s">
        <v>537</v>
      </c>
      <c r="P218" s="51" t="s">
        <v>537</v>
      </c>
      <c r="Q218" s="45" t="s">
        <v>537</v>
      </c>
      <c r="R218" s="51">
        <f t="shared" si="3"/>
        <v>11.04</v>
      </c>
      <c r="S218" s="52">
        <f>Z218</f>
        <v>220.79999999999998</v>
      </c>
      <c r="T218" s="52"/>
      <c r="U218" s="52" t="s">
        <v>561</v>
      </c>
      <c r="V218" s="52"/>
      <c r="W218" s="52"/>
      <c r="X218" s="51"/>
      <c r="Y218" s="51"/>
      <c r="Z218" s="51">
        <f t="shared" si="2"/>
        <v>220.79999999999998</v>
      </c>
      <c r="AA218" s="55"/>
      <c r="AB218" s="50"/>
      <c r="AC218" s="50"/>
      <c r="AD218" s="50"/>
      <c r="AE218" s="50">
        <f t="shared" si="4"/>
        <v>20</v>
      </c>
      <c r="AF218" s="50" t="s">
        <v>537</v>
      </c>
      <c r="AG218" s="50" t="s">
        <v>537</v>
      </c>
      <c r="AH218" s="50" t="s">
        <v>537</v>
      </c>
      <c r="AI218" s="50" t="s">
        <v>537</v>
      </c>
      <c r="AJ218" s="50">
        <v>20</v>
      </c>
      <c r="AK218" s="50" t="s">
        <v>537</v>
      </c>
      <c r="AL218" s="50" t="s">
        <v>537</v>
      </c>
      <c r="AM218" s="56" t="s">
        <v>539</v>
      </c>
    </row>
    <row r="219" spans="1:39" ht="46.5" thickBot="1" thickTop="1">
      <c r="A219" s="57" t="s">
        <v>534</v>
      </c>
      <c r="B219" s="58" t="s">
        <v>157</v>
      </c>
      <c r="C219" s="59">
        <f t="shared" si="5"/>
        <v>36</v>
      </c>
      <c r="D219" s="60" t="s">
        <v>586</v>
      </c>
      <c r="E219" s="61" t="s">
        <v>158</v>
      </c>
      <c r="F219" s="57" t="s">
        <v>82</v>
      </c>
      <c r="G219" s="62"/>
      <c r="H219" s="63">
        <v>159.9</v>
      </c>
      <c r="I219" s="57" t="s">
        <v>555</v>
      </c>
      <c r="J219" s="63">
        <v>198</v>
      </c>
      <c r="K219" s="57" t="s">
        <v>555</v>
      </c>
      <c r="L219" s="63">
        <v>168.19</v>
      </c>
      <c r="M219" s="57" t="s">
        <v>555</v>
      </c>
      <c r="N219" s="57" t="s">
        <v>537</v>
      </c>
      <c r="O219" s="57" t="s">
        <v>537</v>
      </c>
      <c r="P219" s="63" t="s">
        <v>537</v>
      </c>
      <c r="Q219" s="57" t="s">
        <v>537</v>
      </c>
      <c r="R219" s="63">
        <f t="shared" si="3"/>
        <v>175.36</v>
      </c>
      <c r="S219" s="64"/>
      <c r="T219" s="75">
        <v>110</v>
      </c>
      <c r="U219" s="66" t="s">
        <v>93</v>
      </c>
      <c r="V219" s="66" t="s">
        <v>94</v>
      </c>
      <c r="W219" s="64"/>
      <c r="X219" s="63"/>
      <c r="Y219" s="63"/>
      <c r="Z219" s="63">
        <f t="shared" si="2"/>
        <v>175.36</v>
      </c>
      <c r="AA219" s="68">
        <f>T219*AE219</f>
        <v>110</v>
      </c>
      <c r="AB219" s="62"/>
      <c r="AC219" s="62"/>
      <c r="AD219" s="62"/>
      <c r="AE219" s="62">
        <f t="shared" si="4"/>
        <v>1</v>
      </c>
      <c r="AF219" s="62" t="s">
        <v>537</v>
      </c>
      <c r="AG219" s="62" t="s">
        <v>537</v>
      </c>
      <c r="AH219" s="62" t="s">
        <v>537</v>
      </c>
      <c r="AI219" s="62">
        <v>1</v>
      </c>
      <c r="AJ219" s="62" t="s">
        <v>537</v>
      </c>
      <c r="AK219" s="62" t="s">
        <v>537</v>
      </c>
      <c r="AL219" s="62" t="s">
        <v>537</v>
      </c>
      <c r="AM219" s="69" t="s">
        <v>539</v>
      </c>
    </row>
    <row r="220" spans="1:39" ht="35.25" thickBot="1" thickTop="1">
      <c r="A220" s="45" t="s">
        <v>534</v>
      </c>
      <c r="B220" s="46" t="s">
        <v>159</v>
      </c>
      <c r="C220" s="47">
        <f t="shared" si="5"/>
        <v>37</v>
      </c>
      <c r="D220" s="48" t="s">
        <v>587</v>
      </c>
      <c r="E220" s="49" t="s">
        <v>160</v>
      </c>
      <c r="F220" s="45" t="s">
        <v>536</v>
      </c>
      <c r="G220" s="50"/>
      <c r="H220" s="51">
        <v>13.76</v>
      </c>
      <c r="I220" s="45" t="s">
        <v>559</v>
      </c>
      <c r="J220" s="51">
        <v>11.5</v>
      </c>
      <c r="K220" s="45" t="s">
        <v>559</v>
      </c>
      <c r="L220" s="51">
        <v>12.9</v>
      </c>
      <c r="M220" s="45" t="s">
        <v>559</v>
      </c>
      <c r="N220" s="45" t="s">
        <v>537</v>
      </c>
      <c r="O220" s="45" t="s">
        <v>537</v>
      </c>
      <c r="P220" s="51" t="s">
        <v>537</v>
      </c>
      <c r="Q220" s="45" t="s">
        <v>537</v>
      </c>
      <c r="R220" s="51">
        <f t="shared" si="3"/>
        <v>12.72</v>
      </c>
      <c r="S220" s="52">
        <f>Z220</f>
        <v>254.4</v>
      </c>
      <c r="T220" s="52"/>
      <c r="U220" s="52" t="s">
        <v>561</v>
      </c>
      <c r="V220" s="52"/>
      <c r="W220" s="52"/>
      <c r="X220" s="51"/>
      <c r="Y220" s="51"/>
      <c r="Z220" s="51">
        <f t="shared" si="2"/>
        <v>254.4</v>
      </c>
      <c r="AA220" s="55"/>
      <c r="AB220" s="50"/>
      <c r="AC220" s="50"/>
      <c r="AD220" s="50"/>
      <c r="AE220" s="50">
        <f t="shared" si="4"/>
        <v>20</v>
      </c>
      <c r="AF220" s="50" t="s">
        <v>537</v>
      </c>
      <c r="AG220" s="50" t="s">
        <v>537</v>
      </c>
      <c r="AH220" s="50" t="s">
        <v>537</v>
      </c>
      <c r="AI220" s="50" t="s">
        <v>537</v>
      </c>
      <c r="AJ220" s="50" t="s">
        <v>537</v>
      </c>
      <c r="AK220" s="50" t="s">
        <v>537</v>
      </c>
      <c r="AL220" s="50">
        <v>20</v>
      </c>
      <c r="AM220" s="56" t="s">
        <v>539</v>
      </c>
    </row>
    <row r="221" spans="1:39" ht="57.75" thickBot="1" thickTop="1">
      <c r="A221" s="57" t="s">
        <v>534</v>
      </c>
      <c r="B221" s="58" t="s">
        <v>161</v>
      </c>
      <c r="C221" s="59">
        <f t="shared" si="5"/>
        <v>38</v>
      </c>
      <c r="D221" s="60" t="s">
        <v>588</v>
      </c>
      <c r="E221" s="61" t="s">
        <v>164</v>
      </c>
      <c r="F221" s="57" t="s">
        <v>82</v>
      </c>
      <c r="G221" s="62"/>
      <c r="H221" s="63">
        <v>114.31</v>
      </c>
      <c r="I221" s="57" t="s">
        <v>541</v>
      </c>
      <c r="J221" s="63">
        <v>111.9</v>
      </c>
      <c r="K221" s="57" t="s">
        <v>541</v>
      </c>
      <c r="L221" s="63">
        <v>111.9</v>
      </c>
      <c r="M221" s="57" t="s">
        <v>541</v>
      </c>
      <c r="N221" s="57" t="s">
        <v>537</v>
      </c>
      <c r="O221" s="57" t="s">
        <v>537</v>
      </c>
      <c r="P221" s="63" t="s">
        <v>537</v>
      </c>
      <c r="Q221" s="57" t="s">
        <v>537</v>
      </c>
      <c r="R221" s="63">
        <f t="shared" si="3"/>
        <v>112.7</v>
      </c>
      <c r="S221" s="64"/>
      <c r="T221" s="75">
        <v>117.9</v>
      </c>
      <c r="U221" s="66" t="s">
        <v>165</v>
      </c>
      <c r="V221" s="66" t="s">
        <v>166</v>
      </c>
      <c r="W221" s="64"/>
      <c r="X221" s="63"/>
      <c r="Y221" s="63"/>
      <c r="Z221" s="63">
        <f t="shared" si="2"/>
        <v>563.5</v>
      </c>
      <c r="AA221" s="68">
        <f aca="true" t="shared" si="6" ref="AA221:AA229">T221*AE221</f>
        <v>589.5</v>
      </c>
      <c r="AB221" s="62"/>
      <c r="AC221" s="62"/>
      <c r="AD221" s="62"/>
      <c r="AE221" s="62">
        <f t="shared" si="4"/>
        <v>5</v>
      </c>
      <c r="AF221" s="62" t="s">
        <v>537</v>
      </c>
      <c r="AG221" s="62">
        <v>5</v>
      </c>
      <c r="AH221" s="62" t="s">
        <v>537</v>
      </c>
      <c r="AI221" s="62" t="s">
        <v>537</v>
      </c>
      <c r="AJ221" s="62" t="s">
        <v>537</v>
      </c>
      <c r="AK221" s="62" t="s">
        <v>537</v>
      </c>
      <c r="AL221" s="62" t="s">
        <v>537</v>
      </c>
      <c r="AM221" s="69" t="s">
        <v>539</v>
      </c>
    </row>
    <row r="222" spans="1:39" ht="57.75" thickBot="1" thickTop="1">
      <c r="A222" s="57" t="s">
        <v>534</v>
      </c>
      <c r="B222" s="58" t="s">
        <v>167</v>
      </c>
      <c r="C222" s="59">
        <f t="shared" si="5"/>
        <v>39</v>
      </c>
      <c r="D222" s="60" t="s">
        <v>589</v>
      </c>
      <c r="E222" s="61" t="s">
        <v>168</v>
      </c>
      <c r="F222" s="57" t="s">
        <v>82</v>
      </c>
      <c r="G222" s="62"/>
      <c r="H222" s="63">
        <v>65.55</v>
      </c>
      <c r="I222" s="57" t="s">
        <v>541</v>
      </c>
      <c r="J222" s="63">
        <v>39.9</v>
      </c>
      <c r="K222" s="57" t="s">
        <v>541</v>
      </c>
      <c r="L222" s="63">
        <v>59.9</v>
      </c>
      <c r="M222" s="57" t="s">
        <v>541</v>
      </c>
      <c r="N222" s="57" t="s">
        <v>537</v>
      </c>
      <c r="O222" s="57" t="s">
        <v>537</v>
      </c>
      <c r="P222" s="63" t="s">
        <v>537</v>
      </c>
      <c r="Q222" s="57" t="s">
        <v>537</v>
      </c>
      <c r="R222" s="63">
        <f t="shared" si="3"/>
        <v>55.12</v>
      </c>
      <c r="S222" s="64"/>
      <c r="T222" s="75">
        <v>42.41</v>
      </c>
      <c r="U222" s="66" t="s">
        <v>165</v>
      </c>
      <c r="V222" s="66" t="s">
        <v>166</v>
      </c>
      <c r="W222" s="64"/>
      <c r="X222" s="63"/>
      <c r="Y222" s="63"/>
      <c r="Z222" s="63">
        <f t="shared" si="2"/>
        <v>2204.7999999999997</v>
      </c>
      <c r="AA222" s="68">
        <f t="shared" si="6"/>
        <v>1696.3999999999999</v>
      </c>
      <c r="AB222" s="62"/>
      <c r="AC222" s="62"/>
      <c r="AD222" s="62"/>
      <c r="AE222" s="62">
        <f t="shared" si="4"/>
        <v>40</v>
      </c>
      <c r="AF222" s="62">
        <v>20</v>
      </c>
      <c r="AG222" s="62">
        <v>20</v>
      </c>
      <c r="AH222" s="62" t="s">
        <v>537</v>
      </c>
      <c r="AI222" s="62" t="s">
        <v>537</v>
      </c>
      <c r="AJ222" s="62" t="s">
        <v>537</v>
      </c>
      <c r="AK222" s="62" t="s">
        <v>537</v>
      </c>
      <c r="AL222" s="62" t="s">
        <v>537</v>
      </c>
      <c r="AM222" s="69" t="s">
        <v>539</v>
      </c>
    </row>
    <row r="223" spans="1:39" ht="57.75" thickBot="1" thickTop="1">
      <c r="A223" s="57" t="s">
        <v>534</v>
      </c>
      <c r="B223" s="58" t="s">
        <v>169</v>
      </c>
      <c r="C223" s="59">
        <f t="shared" si="5"/>
        <v>40</v>
      </c>
      <c r="D223" s="60" t="s">
        <v>590</v>
      </c>
      <c r="E223" s="61" t="s">
        <v>171</v>
      </c>
      <c r="F223" s="57" t="s">
        <v>37</v>
      </c>
      <c r="G223" s="62"/>
      <c r="H223" s="63">
        <v>3.61</v>
      </c>
      <c r="I223" s="57" t="s">
        <v>262</v>
      </c>
      <c r="J223" s="63">
        <v>4.5</v>
      </c>
      <c r="K223" s="57" t="s">
        <v>262</v>
      </c>
      <c r="L223" s="63">
        <v>3.6</v>
      </c>
      <c r="M223" s="57" t="s">
        <v>262</v>
      </c>
      <c r="N223" s="57" t="s">
        <v>537</v>
      </c>
      <c r="O223" s="57" t="s">
        <v>537</v>
      </c>
      <c r="P223" s="63" t="s">
        <v>537</v>
      </c>
      <c r="Q223" s="57" t="s">
        <v>537</v>
      </c>
      <c r="R223" s="63">
        <f t="shared" si="3"/>
        <v>3.9</v>
      </c>
      <c r="S223" s="64"/>
      <c r="T223" s="75">
        <v>3.8</v>
      </c>
      <c r="U223" s="66" t="s">
        <v>48</v>
      </c>
      <c r="V223" s="66" t="s">
        <v>49</v>
      </c>
      <c r="W223" s="64"/>
      <c r="X223" s="63"/>
      <c r="Y223" s="63"/>
      <c r="Z223" s="63">
        <f t="shared" si="2"/>
        <v>117</v>
      </c>
      <c r="AA223" s="68">
        <f t="shared" si="6"/>
        <v>114</v>
      </c>
      <c r="AB223" s="62"/>
      <c r="AC223" s="62"/>
      <c r="AD223" s="62"/>
      <c r="AE223" s="62">
        <f t="shared" si="4"/>
        <v>30</v>
      </c>
      <c r="AF223" s="62" t="s">
        <v>537</v>
      </c>
      <c r="AG223" s="62" t="s">
        <v>537</v>
      </c>
      <c r="AH223" s="62">
        <v>30</v>
      </c>
      <c r="AI223" s="62" t="s">
        <v>537</v>
      </c>
      <c r="AJ223" s="62" t="s">
        <v>537</v>
      </c>
      <c r="AK223" s="62" t="s">
        <v>537</v>
      </c>
      <c r="AL223" s="62" t="s">
        <v>537</v>
      </c>
      <c r="AM223" s="69" t="s">
        <v>539</v>
      </c>
    </row>
    <row r="224" spans="1:39" ht="57.75" thickBot="1" thickTop="1">
      <c r="A224" s="57" t="s">
        <v>534</v>
      </c>
      <c r="B224" s="58" t="s">
        <v>172</v>
      </c>
      <c r="C224" s="59">
        <f t="shared" si="5"/>
        <v>41</v>
      </c>
      <c r="D224" s="60" t="s">
        <v>591</v>
      </c>
      <c r="E224" s="61" t="s">
        <v>173</v>
      </c>
      <c r="F224" s="57" t="s">
        <v>37</v>
      </c>
      <c r="G224" s="62"/>
      <c r="H224" s="63">
        <v>8.9</v>
      </c>
      <c r="I224" s="57" t="s">
        <v>262</v>
      </c>
      <c r="J224" s="63">
        <v>6.9</v>
      </c>
      <c r="K224" s="57" t="s">
        <v>262</v>
      </c>
      <c r="L224" s="63">
        <v>4.4</v>
      </c>
      <c r="M224" s="57" t="s">
        <v>262</v>
      </c>
      <c r="N224" s="57" t="s">
        <v>537</v>
      </c>
      <c r="O224" s="57" t="s">
        <v>537</v>
      </c>
      <c r="P224" s="63" t="s">
        <v>537</v>
      </c>
      <c r="Q224" s="57" t="s">
        <v>537</v>
      </c>
      <c r="R224" s="63">
        <f t="shared" si="3"/>
        <v>6.73</v>
      </c>
      <c r="S224" s="64"/>
      <c r="T224" s="75">
        <v>4.99</v>
      </c>
      <c r="U224" s="66" t="s">
        <v>48</v>
      </c>
      <c r="V224" s="66" t="s">
        <v>174</v>
      </c>
      <c r="W224" s="64"/>
      <c r="X224" s="63"/>
      <c r="Y224" s="63"/>
      <c r="Z224" s="63">
        <f t="shared" si="2"/>
        <v>201.9</v>
      </c>
      <c r="AA224" s="68">
        <f t="shared" si="6"/>
        <v>149.70000000000002</v>
      </c>
      <c r="AB224" s="62"/>
      <c r="AC224" s="62"/>
      <c r="AD224" s="62"/>
      <c r="AE224" s="62">
        <f t="shared" si="4"/>
        <v>30</v>
      </c>
      <c r="AF224" s="62" t="s">
        <v>537</v>
      </c>
      <c r="AG224" s="62" t="s">
        <v>537</v>
      </c>
      <c r="AH224" s="62">
        <v>30</v>
      </c>
      <c r="AI224" s="62" t="s">
        <v>537</v>
      </c>
      <c r="AJ224" s="62" t="s">
        <v>537</v>
      </c>
      <c r="AK224" s="62" t="s">
        <v>537</v>
      </c>
      <c r="AL224" s="62" t="s">
        <v>537</v>
      </c>
      <c r="AM224" s="69" t="s">
        <v>539</v>
      </c>
    </row>
    <row r="225" spans="1:39" ht="57.75" thickBot="1" thickTop="1">
      <c r="A225" s="57" t="s">
        <v>534</v>
      </c>
      <c r="B225" s="58" t="s">
        <v>175</v>
      </c>
      <c r="C225" s="59">
        <f t="shared" si="5"/>
        <v>42</v>
      </c>
      <c r="D225" s="60" t="s">
        <v>592</v>
      </c>
      <c r="E225" s="61" t="s">
        <v>176</v>
      </c>
      <c r="F225" s="57" t="s">
        <v>27</v>
      </c>
      <c r="G225" s="62"/>
      <c r="H225" s="63">
        <v>63.44</v>
      </c>
      <c r="I225" s="57" t="s">
        <v>551</v>
      </c>
      <c r="J225" s="63">
        <v>69.4</v>
      </c>
      <c r="K225" s="57" t="s">
        <v>551</v>
      </c>
      <c r="L225" s="63">
        <v>38.5</v>
      </c>
      <c r="M225" s="57" t="s">
        <v>551</v>
      </c>
      <c r="N225" s="57" t="s">
        <v>537</v>
      </c>
      <c r="O225" s="57" t="s">
        <v>537</v>
      </c>
      <c r="P225" s="63" t="s">
        <v>537</v>
      </c>
      <c r="Q225" s="57" t="s">
        <v>537</v>
      </c>
      <c r="R225" s="63">
        <f t="shared" si="3"/>
        <v>57.11</v>
      </c>
      <c r="S225" s="64"/>
      <c r="T225" s="75">
        <v>57</v>
      </c>
      <c r="U225" s="66" t="s">
        <v>48</v>
      </c>
      <c r="V225" s="66" t="s">
        <v>49</v>
      </c>
      <c r="W225" s="64"/>
      <c r="X225" s="63"/>
      <c r="Y225" s="63"/>
      <c r="Z225" s="63">
        <f t="shared" si="2"/>
        <v>114.22</v>
      </c>
      <c r="AA225" s="68">
        <f t="shared" si="6"/>
        <v>114</v>
      </c>
      <c r="AB225" s="62"/>
      <c r="AC225" s="62"/>
      <c r="AD225" s="62"/>
      <c r="AE225" s="62">
        <f t="shared" si="4"/>
        <v>2</v>
      </c>
      <c r="AF225" s="62">
        <v>2</v>
      </c>
      <c r="AG225" s="62" t="s">
        <v>537</v>
      </c>
      <c r="AH225" s="62" t="s">
        <v>537</v>
      </c>
      <c r="AI225" s="62" t="s">
        <v>537</v>
      </c>
      <c r="AJ225" s="62" t="s">
        <v>537</v>
      </c>
      <c r="AK225" s="62" t="s">
        <v>537</v>
      </c>
      <c r="AL225" s="62" t="s">
        <v>537</v>
      </c>
      <c r="AM225" s="69" t="s">
        <v>539</v>
      </c>
    </row>
    <row r="226" spans="1:39" ht="46.5" thickBot="1" thickTop="1">
      <c r="A226" s="57" t="s">
        <v>534</v>
      </c>
      <c r="B226" s="59">
        <v>5234000480776</v>
      </c>
      <c r="C226" s="59">
        <f t="shared" si="5"/>
        <v>43</v>
      </c>
      <c r="D226" s="60" t="s">
        <v>593</v>
      </c>
      <c r="E226" s="61" t="s">
        <v>178</v>
      </c>
      <c r="F226" s="57" t="s">
        <v>82</v>
      </c>
      <c r="G226" s="62"/>
      <c r="H226" s="63">
        <v>658.61</v>
      </c>
      <c r="I226" s="57" t="s">
        <v>555</v>
      </c>
      <c r="J226" s="63">
        <v>498.99</v>
      </c>
      <c r="K226" s="57" t="s">
        <v>555</v>
      </c>
      <c r="L226" s="63">
        <v>399</v>
      </c>
      <c r="M226" s="57" t="s">
        <v>555</v>
      </c>
      <c r="N226" s="57" t="s">
        <v>537</v>
      </c>
      <c r="O226" s="57" t="s">
        <v>537</v>
      </c>
      <c r="P226" s="63" t="s">
        <v>537</v>
      </c>
      <c r="Q226" s="57" t="s">
        <v>537</v>
      </c>
      <c r="R226" s="63">
        <f t="shared" si="3"/>
        <v>518.87</v>
      </c>
      <c r="S226" s="64"/>
      <c r="T226" s="75">
        <v>443</v>
      </c>
      <c r="U226" s="66" t="s">
        <v>93</v>
      </c>
      <c r="V226" s="66" t="s">
        <v>94</v>
      </c>
      <c r="W226" s="64"/>
      <c r="X226" s="63"/>
      <c r="Y226" s="63"/>
      <c r="Z226" s="63">
        <f t="shared" si="2"/>
        <v>1037.74</v>
      </c>
      <c r="AA226" s="68">
        <f t="shared" si="6"/>
        <v>886</v>
      </c>
      <c r="AB226" s="62"/>
      <c r="AC226" s="62"/>
      <c r="AD226" s="62"/>
      <c r="AE226" s="62">
        <f t="shared" si="4"/>
        <v>2</v>
      </c>
      <c r="AF226" s="62" t="s">
        <v>537</v>
      </c>
      <c r="AG226" s="62" t="s">
        <v>537</v>
      </c>
      <c r="AH226" s="62" t="s">
        <v>537</v>
      </c>
      <c r="AI226" s="62">
        <v>2</v>
      </c>
      <c r="AJ226" s="62" t="s">
        <v>537</v>
      </c>
      <c r="AK226" s="62" t="s">
        <v>537</v>
      </c>
      <c r="AL226" s="62" t="s">
        <v>537</v>
      </c>
      <c r="AM226" s="69" t="s">
        <v>539</v>
      </c>
    </row>
    <row r="227" spans="1:39" ht="57.75" thickBot="1" thickTop="1">
      <c r="A227" s="57" t="s">
        <v>534</v>
      </c>
      <c r="B227" s="117">
        <v>5234000480777</v>
      </c>
      <c r="C227" s="59">
        <f t="shared" si="5"/>
        <v>44</v>
      </c>
      <c r="D227" s="57" t="s">
        <v>594</v>
      </c>
      <c r="E227" s="61" t="s">
        <v>180</v>
      </c>
      <c r="F227" s="57" t="s">
        <v>82</v>
      </c>
      <c r="G227" s="62"/>
      <c r="H227" s="63">
        <v>482.79</v>
      </c>
      <c r="I227" s="57" t="s">
        <v>555</v>
      </c>
      <c r="J227" s="63">
        <v>680</v>
      </c>
      <c r="K227" s="57" t="s">
        <v>555</v>
      </c>
      <c r="L227" s="63">
        <v>665</v>
      </c>
      <c r="M227" s="57" t="s">
        <v>555</v>
      </c>
      <c r="N227" s="57" t="s">
        <v>537</v>
      </c>
      <c r="O227" s="57" t="s">
        <v>537</v>
      </c>
      <c r="P227" s="63" t="s">
        <v>537</v>
      </c>
      <c r="Q227" s="57" t="s">
        <v>537</v>
      </c>
      <c r="R227" s="63">
        <f t="shared" si="3"/>
        <v>609.26</v>
      </c>
      <c r="S227" s="64"/>
      <c r="T227" s="75">
        <v>500</v>
      </c>
      <c r="U227" s="66" t="s">
        <v>181</v>
      </c>
      <c r="V227" s="66" t="s">
        <v>182</v>
      </c>
      <c r="W227" s="64"/>
      <c r="X227" s="63"/>
      <c r="Y227" s="63"/>
      <c r="Z227" s="63">
        <f t="shared" si="2"/>
        <v>1218.52</v>
      </c>
      <c r="AA227" s="68">
        <f t="shared" si="6"/>
        <v>1000</v>
      </c>
      <c r="AB227" s="62"/>
      <c r="AC227" s="62"/>
      <c r="AD227" s="62"/>
      <c r="AE227" s="62">
        <f t="shared" si="4"/>
        <v>2</v>
      </c>
      <c r="AF227" s="62" t="s">
        <v>537</v>
      </c>
      <c r="AG227" s="62" t="s">
        <v>537</v>
      </c>
      <c r="AH227" s="62" t="s">
        <v>537</v>
      </c>
      <c r="AI227" s="62">
        <v>2</v>
      </c>
      <c r="AJ227" s="62" t="s">
        <v>537</v>
      </c>
      <c r="AK227" s="62" t="s">
        <v>537</v>
      </c>
      <c r="AL227" s="62" t="s">
        <v>537</v>
      </c>
      <c r="AM227" s="69" t="s">
        <v>539</v>
      </c>
    </row>
    <row r="228" spans="1:39" ht="57.75" thickBot="1" thickTop="1">
      <c r="A228" s="57" t="s">
        <v>534</v>
      </c>
      <c r="B228" s="58" t="s">
        <v>183</v>
      </c>
      <c r="C228" s="59">
        <f t="shared" si="5"/>
        <v>45</v>
      </c>
      <c r="D228" s="60" t="s">
        <v>595</v>
      </c>
      <c r="E228" s="61" t="s">
        <v>184</v>
      </c>
      <c r="F228" s="57" t="s">
        <v>82</v>
      </c>
      <c r="G228" s="62"/>
      <c r="H228" s="63">
        <v>117</v>
      </c>
      <c r="I228" s="57" t="s">
        <v>541</v>
      </c>
      <c r="J228" s="63">
        <v>106.9</v>
      </c>
      <c r="K228" s="57" t="s">
        <v>541</v>
      </c>
      <c r="L228" s="63">
        <v>80.86</v>
      </c>
      <c r="M228" s="57" t="s">
        <v>541</v>
      </c>
      <c r="N228" s="57" t="s">
        <v>537</v>
      </c>
      <c r="O228" s="57" t="s">
        <v>537</v>
      </c>
      <c r="P228" s="63" t="s">
        <v>537</v>
      </c>
      <c r="Q228" s="57" t="s">
        <v>537</v>
      </c>
      <c r="R228" s="63">
        <f t="shared" si="3"/>
        <v>101.59</v>
      </c>
      <c r="S228" s="64"/>
      <c r="T228" s="75">
        <v>101.59</v>
      </c>
      <c r="U228" s="66" t="s">
        <v>185</v>
      </c>
      <c r="V228" s="66" t="s">
        <v>30</v>
      </c>
      <c r="W228" s="64"/>
      <c r="X228" s="63"/>
      <c r="Y228" s="63"/>
      <c r="Z228" s="63">
        <f t="shared" si="2"/>
        <v>3047.7000000000003</v>
      </c>
      <c r="AA228" s="68">
        <f t="shared" si="6"/>
        <v>3047.7000000000003</v>
      </c>
      <c r="AB228" s="62"/>
      <c r="AC228" s="62"/>
      <c r="AD228" s="62"/>
      <c r="AE228" s="62">
        <f t="shared" si="4"/>
        <v>30</v>
      </c>
      <c r="AF228" s="62">
        <v>10</v>
      </c>
      <c r="AG228" s="62">
        <v>20</v>
      </c>
      <c r="AH228" s="62" t="s">
        <v>537</v>
      </c>
      <c r="AI228" s="62" t="s">
        <v>537</v>
      </c>
      <c r="AJ228" s="62" t="s">
        <v>537</v>
      </c>
      <c r="AK228" s="62" t="s">
        <v>537</v>
      </c>
      <c r="AL228" s="62" t="s">
        <v>537</v>
      </c>
      <c r="AM228" s="69" t="s">
        <v>539</v>
      </c>
    </row>
    <row r="229" spans="1:39" ht="57.75" thickBot="1" thickTop="1">
      <c r="A229" s="76" t="s">
        <v>534</v>
      </c>
      <c r="B229" s="77" t="s">
        <v>186</v>
      </c>
      <c r="C229" s="78">
        <f t="shared" si="5"/>
        <v>46</v>
      </c>
      <c r="D229" s="79" t="s">
        <v>596</v>
      </c>
      <c r="E229" s="80" t="s">
        <v>187</v>
      </c>
      <c r="F229" s="76" t="s">
        <v>82</v>
      </c>
      <c r="G229" s="81"/>
      <c r="H229" s="82">
        <v>139</v>
      </c>
      <c r="I229" s="76" t="s">
        <v>541</v>
      </c>
      <c r="J229" s="82">
        <v>108.9</v>
      </c>
      <c r="K229" s="76" t="s">
        <v>541</v>
      </c>
      <c r="L229" s="82">
        <v>89</v>
      </c>
      <c r="M229" s="76" t="s">
        <v>541</v>
      </c>
      <c r="N229" s="76" t="s">
        <v>537</v>
      </c>
      <c r="O229" s="76" t="s">
        <v>537</v>
      </c>
      <c r="P229" s="82" t="s">
        <v>537</v>
      </c>
      <c r="Q229" s="76" t="s">
        <v>537</v>
      </c>
      <c r="R229" s="82">
        <f t="shared" si="3"/>
        <v>112.3</v>
      </c>
      <c r="S229" s="52"/>
      <c r="T229" s="83">
        <v>138.77</v>
      </c>
      <c r="U229" s="84" t="s">
        <v>29</v>
      </c>
      <c r="V229" s="84" t="s">
        <v>30</v>
      </c>
      <c r="W229" s="85"/>
      <c r="X229" s="82"/>
      <c r="Y229" s="82"/>
      <c r="Z229" s="82">
        <f t="shared" si="2"/>
        <v>2246</v>
      </c>
      <c r="AA229" s="86">
        <f t="shared" si="6"/>
        <v>2775.4</v>
      </c>
      <c r="AB229" s="81"/>
      <c r="AC229" s="81"/>
      <c r="AD229" s="81"/>
      <c r="AE229" s="81">
        <f t="shared" si="4"/>
        <v>20</v>
      </c>
      <c r="AF229" s="81">
        <v>10</v>
      </c>
      <c r="AG229" s="81">
        <v>10</v>
      </c>
      <c r="AH229" s="81" t="s">
        <v>537</v>
      </c>
      <c r="AI229" s="81" t="s">
        <v>537</v>
      </c>
      <c r="AJ229" s="81" t="s">
        <v>537</v>
      </c>
      <c r="AK229" s="81" t="s">
        <v>537</v>
      </c>
      <c r="AL229" s="81" t="s">
        <v>537</v>
      </c>
      <c r="AM229" s="87" t="s">
        <v>539</v>
      </c>
    </row>
    <row r="230" spans="1:39" ht="35.25" thickBot="1" thickTop="1">
      <c r="A230" s="45" t="s">
        <v>534</v>
      </c>
      <c r="B230" s="46" t="s">
        <v>188</v>
      </c>
      <c r="C230" s="47">
        <f t="shared" si="5"/>
        <v>47</v>
      </c>
      <c r="D230" s="48" t="s">
        <v>597</v>
      </c>
      <c r="E230" s="49" t="s">
        <v>191</v>
      </c>
      <c r="F230" s="45" t="s">
        <v>27</v>
      </c>
      <c r="G230" s="50"/>
      <c r="H230" s="51">
        <v>4.13</v>
      </c>
      <c r="I230" s="45" t="s">
        <v>568</v>
      </c>
      <c r="J230" s="51">
        <v>4.6</v>
      </c>
      <c r="K230" s="45" t="s">
        <v>568</v>
      </c>
      <c r="L230" s="51">
        <v>3.96</v>
      </c>
      <c r="M230" s="45" t="s">
        <v>568</v>
      </c>
      <c r="N230" s="45" t="s">
        <v>537</v>
      </c>
      <c r="O230" s="45" t="s">
        <v>537</v>
      </c>
      <c r="P230" s="51" t="s">
        <v>537</v>
      </c>
      <c r="Q230" s="45" t="s">
        <v>537</v>
      </c>
      <c r="R230" s="51">
        <f t="shared" si="3"/>
        <v>4.23</v>
      </c>
      <c r="S230" s="52">
        <f>Z230</f>
        <v>126.9</v>
      </c>
      <c r="T230" s="52"/>
      <c r="U230" s="52" t="s">
        <v>561</v>
      </c>
      <c r="V230" s="52"/>
      <c r="W230" s="52"/>
      <c r="X230" s="51"/>
      <c r="Y230" s="51"/>
      <c r="Z230" s="51">
        <f t="shared" si="2"/>
        <v>126.9</v>
      </c>
      <c r="AA230" s="55"/>
      <c r="AB230" s="50"/>
      <c r="AC230" s="50"/>
      <c r="AD230" s="50"/>
      <c r="AE230" s="50">
        <f t="shared" si="4"/>
        <v>30</v>
      </c>
      <c r="AF230" s="50" t="s">
        <v>537</v>
      </c>
      <c r="AG230" s="50" t="s">
        <v>537</v>
      </c>
      <c r="AH230" s="50" t="s">
        <v>537</v>
      </c>
      <c r="AI230" s="50" t="s">
        <v>537</v>
      </c>
      <c r="AJ230" s="50">
        <v>30</v>
      </c>
      <c r="AK230" s="50" t="s">
        <v>537</v>
      </c>
      <c r="AL230" s="50" t="s">
        <v>537</v>
      </c>
      <c r="AM230" s="56" t="s">
        <v>539</v>
      </c>
    </row>
    <row r="231" spans="1:39" ht="57.75" thickBot="1" thickTop="1">
      <c r="A231" s="57" t="s">
        <v>534</v>
      </c>
      <c r="B231" s="58" t="s">
        <v>192</v>
      </c>
      <c r="C231" s="59">
        <f t="shared" si="5"/>
        <v>48</v>
      </c>
      <c r="D231" s="60" t="s">
        <v>598</v>
      </c>
      <c r="E231" s="61" t="s">
        <v>193</v>
      </c>
      <c r="F231" s="57" t="s">
        <v>27</v>
      </c>
      <c r="G231" s="62"/>
      <c r="H231" s="63">
        <v>116.2</v>
      </c>
      <c r="I231" s="57" t="s">
        <v>82</v>
      </c>
      <c r="J231" s="63">
        <v>120.15</v>
      </c>
      <c r="K231" s="57" t="s">
        <v>82</v>
      </c>
      <c r="L231" s="63">
        <v>105</v>
      </c>
      <c r="M231" s="57" t="s">
        <v>82</v>
      </c>
      <c r="N231" s="57" t="s">
        <v>537</v>
      </c>
      <c r="O231" s="57" t="s">
        <v>537</v>
      </c>
      <c r="P231" s="63" t="s">
        <v>537</v>
      </c>
      <c r="Q231" s="57" t="s">
        <v>537</v>
      </c>
      <c r="R231" s="63">
        <f t="shared" si="3"/>
        <v>113.78</v>
      </c>
      <c r="S231" s="64"/>
      <c r="T231" s="75">
        <v>109</v>
      </c>
      <c r="U231" s="66" t="s">
        <v>48</v>
      </c>
      <c r="V231" s="66" t="s">
        <v>49</v>
      </c>
      <c r="W231" s="64"/>
      <c r="X231" s="63"/>
      <c r="Y231" s="63"/>
      <c r="Z231" s="63">
        <f t="shared" si="2"/>
        <v>341.34000000000003</v>
      </c>
      <c r="AA231" s="68">
        <f>T231*AE231</f>
        <v>327</v>
      </c>
      <c r="AB231" s="62"/>
      <c r="AC231" s="62"/>
      <c r="AD231" s="62"/>
      <c r="AE231" s="62">
        <f>SUM(AF231:AL231)</f>
        <v>3</v>
      </c>
      <c r="AF231" s="62" t="s">
        <v>537</v>
      </c>
      <c r="AG231" s="62" t="s">
        <v>537</v>
      </c>
      <c r="AH231" s="62" t="s">
        <v>537</v>
      </c>
      <c r="AI231" s="62" t="s">
        <v>537</v>
      </c>
      <c r="AJ231" s="62" t="s">
        <v>537</v>
      </c>
      <c r="AK231" s="62">
        <v>3</v>
      </c>
      <c r="AL231" s="62" t="s">
        <v>537</v>
      </c>
      <c r="AM231" s="69" t="s">
        <v>539</v>
      </c>
    </row>
    <row r="232" spans="1:39" ht="46.5" thickBot="1" thickTop="1">
      <c r="A232" s="45" t="s">
        <v>534</v>
      </c>
      <c r="B232" s="46" t="s">
        <v>194</v>
      </c>
      <c r="C232" s="47">
        <f t="shared" si="5"/>
        <v>49</v>
      </c>
      <c r="D232" s="48" t="s">
        <v>599</v>
      </c>
      <c r="E232" s="49" t="s">
        <v>195</v>
      </c>
      <c r="F232" s="45" t="s">
        <v>27</v>
      </c>
      <c r="G232" s="50"/>
      <c r="H232" s="51">
        <v>41.07</v>
      </c>
      <c r="I232" s="45" t="s">
        <v>541</v>
      </c>
      <c r="J232" s="51">
        <v>48</v>
      </c>
      <c r="K232" s="45" t="s">
        <v>541</v>
      </c>
      <c r="L232" s="51">
        <v>48</v>
      </c>
      <c r="M232" s="45" t="s">
        <v>541</v>
      </c>
      <c r="N232" s="45" t="s">
        <v>537</v>
      </c>
      <c r="O232" s="45" t="s">
        <v>537</v>
      </c>
      <c r="P232" s="51" t="s">
        <v>537</v>
      </c>
      <c r="Q232" s="45" t="s">
        <v>537</v>
      </c>
      <c r="R232" s="51">
        <f t="shared" si="3"/>
        <v>45.69</v>
      </c>
      <c r="S232" s="52">
        <f>Z232</f>
        <v>91.38</v>
      </c>
      <c r="T232" s="52"/>
      <c r="U232" s="52" t="s">
        <v>549</v>
      </c>
      <c r="V232" s="52"/>
      <c r="W232" s="52"/>
      <c r="X232" s="51"/>
      <c r="Y232" s="51"/>
      <c r="Z232" s="51">
        <f t="shared" si="2"/>
        <v>91.38</v>
      </c>
      <c r="AA232" s="55"/>
      <c r="AB232" s="50"/>
      <c r="AC232" s="50"/>
      <c r="AD232" s="50"/>
      <c r="AE232" s="50">
        <f t="shared" si="4"/>
        <v>2</v>
      </c>
      <c r="AF232" s="50" t="s">
        <v>537</v>
      </c>
      <c r="AG232" s="50">
        <v>2</v>
      </c>
      <c r="AH232" s="50" t="s">
        <v>537</v>
      </c>
      <c r="AI232" s="50" t="s">
        <v>537</v>
      </c>
      <c r="AJ232" s="50" t="s">
        <v>537</v>
      </c>
      <c r="AK232" s="50" t="s">
        <v>537</v>
      </c>
      <c r="AL232" s="50" t="s">
        <v>537</v>
      </c>
      <c r="AM232" s="56" t="s">
        <v>539</v>
      </c>
    </row>
    <row r="233" spans="1:39" ht="46.5" thickBot="1" thickTop="1">
      <c r="A233" s="45" t="s">
        <v>534</v>
      </c>
      <c r="B233" s="46" t="s">
        <v>196</v>
      </c>
      <c r="C233" s="47">
        <f t="shared" si="5"/>
        <v>50</v>
      </c>
      <c r="D233" s="48" t="s">
        <v>600</v>
      </c>
      <c r="E233" s="49" t="s">
        <v>197</v>
      </c>
      <c r="F233" s="45" t="s">
        <v>82</v>
      </c>
      <c r="G233" s="50"/>
      <c r="H233" s="51">
        <v>10.5</v>
      </c>
      <c r="I233" s="45" t="s">
        <v>541</v>
      </c>
      <c r="J233" s="51">
        <v>8.8</v>
      </c>
      <c r="K233" s="45" t="s">
        <v>541</v>
      </c>
      <c r="L233" s="51">
        <v>6.99</v>
      </c>
      <c r="M233" s="45" t="s">
        <v>541</v>
      </c>
      <c r="N233" s="45" t="s">
        <v>537</v>
      </c>
      <c r="O233" s="45" t="s">
        <v>537</v>
      </c>
      <c r="P233" s="51" t="s">
        <v>537</v>
      </c>
      <c r="Q233" s="45" t="s">
        <v>537</v>
      </c>
      <c r="R233" s="51">
        <f t="shared" si="3"/>
        <v>8.76</v>
      </c>
      <c r="S233" s="52">
        <f>Z233</f>
        <v>219</v>
      </c>
      <c r="T233" s="52"/>
      <c r="U233" s="52" t="s">
        <v>549</v>
      </c>
      <c r="V233" s="52"/>
      <c r="W233" s="52"/>
      <c r="X233" s="51"/>
      <c r="Y233" s="51"/>
      <c r="Z233" s="51">
        <f t="shared" si="2"/>
        <v>219</v>
      </c>
      <c r="AA233" s="55"/>
      <c r="AB233" s="50"/>
      <c r="AC233" s="50"/>
      <c r="AD233" s="50"/>
      <c r="AE233" s="50">
        <f t="shared" si="4"/>
        <v>25</v>
      </c>
      <c r="AF233" s="50" t="s">
        <v>537</v>
      </c>
      <c r="AG233" s="50">
        <v>25</v>
      </c>
      <c r="AH233" s="50" t="s">
        <v>537</v>
      </c>
      <c r="AI233" s="50" t="s">
        <v>537</v>
      </c>
      <c r="AJ233" s="50" t="s">
        <v>537</v>
      </c>
      <c r="AK233" s="50" t="s">
        <v>537</v>
      </c>
      <c r="AL233" s="50" t="s">
        <v>537</v>
      </c>
      <c r="AM233" s="56" t="s">
        <v>539</v>
      </c>
    </row>
    <row r="234" spans="1:39" ht="46.5" thickBot="1" thickTop="1">
      <c r="A234" s="45" t="s">
        <v>534</v>
      </c>
      <c r="B234" s="46" t="s">
        <v>198</v>
      </c>
      <c r="C234" s="47">
        <f t="shared" si="5"/>
        <v>51</v>
      </c>
      <c r="D234" s="48" t="s">
        <v>601</v>
      </c>
      <c r="E234" s="49" t="s">
        <v>199</v>
      </c>
      <c r="F234" s="45" t="s">
        <v>82</v>
      </c>
      <c r="G234" s="50"/>
      <c r="H234" s="51">
        <v>2</v>
      </c>
      <c r="I234" s="45" t="s">
        <v>541</v>
      </c>
      <c r="J234" s="51">
        <v>2.49</v>
      </c>
      <c r="K234" s="45" t="s">
        <v>541</v>
      </c>
      <c r="L234" s="51">
        <v>2.6</v>
      </c>
      <c r="M234" s="45" t="s">
        <v>541</v>
      </c>
      <c r="N234" s="45" t="s">
        <v>537</v>
      </c>
      <c r="O234" s="45" t="s">
        <v>537</v>
      </c>
      <c r="P234" s="51" t="s">
        <v>537</v>
      </c>
      <c r="Q234" s="45" t="s">
        <v>537</v>
      </c>
      <c r="R234" s="51">
        <f t="shared" si="3"/>
        <v>2.36</v>
      </c>
      <c r="S234" s="52">
        <f>Z234</f>
        <v>59</v>
      </c>
      <c r="T234" s="52"/>
      <c r="U234" s="52" t="s">
        <v>549</v>
      </c>
      <c r="V234" s="52"/>
      <c r="W234" s="52"/>
      <c r="X234" s="51"/>
      <c r="Y234" s="51"/>
      <c r="Z234" s="51">
        <f t="shared" si="2"/>
        <v>59</v>
      </c>
      <c r="AA234" s="55"/>
      <c r="AB234" s="50"/>
      <c r="AC234" s="50"/>
      <c r="AD234" s="50"/>
      <c r="AE234" s="50">
        <f t="shared" si="4"/>
        <v>25</v>
      </c>
      <c r="AF234" s="50" t="s">
        <v>537</v>
      </c>
      <c r="AG234" s="50">
        <v>25</v>
      </c>
      <c r="AH234" s="50" t="s">
        <v>537</v>
      </c>
      <c r="AI234" s="50" t="s">
        <v>537</v>
      </c>
      <c r="AJ234" s="50" t="s">
        <v>537</v>
      </c>
      <c r="AK234" s="50" t="s">
        <v>537</v>
      </c>
      <c r="AL234" s="50" t="s">
        <v>537</v>
      </c>
      <c r="AM234" s="56" t="s">
        <v>539</v>
      </c>
    </row>
    <row r="235" spans="1:39" ht="46.5" thickBot="1" thickTop="1">
      <c r="A235" s="45" t="s">
        <v>534</v>
      </c>
      <c r="B235" s="46" t="s">
        <v>200</v>
      </c>
      <c r="C235" s="47">
        <f t="shared" si="5"/>
        <v>52</v>
      </c>
      <c r="D235" s="48" t="s">
        <v>602</v>
      </c>
      <c r="E235" s="49" t="s">
        <v>201</v>
      </c>
      <c r="F235" s="45" t="s">
        <v>82</v>
      </c>
      <c r="G235" s="50"/>
      <c r="H235" s="51">
        <v>6.5</v>
      </c>
      <c r="I235" s="45" t="s">
        <v>541</v>
      </c>
      <c r="J235" s="51">
        <v>7.9</v>
      </c>
      <c r="K235" s="45" t="s">
        <v>541</v>
      </c>
      <c r="L235" s="51">
        <v>6.49</v>
      </c>
      <c r="M235" s="45" t="s">
        <v>541</v>
      </c>
      <c r="N235" s="45" t="s">
        <v>537</v>
      </c>
      <c r="O235" s="45" t="s">
        <v>537</v>
      </c>
      <c r="P235" s="51" t="s">
        <v>537</v>
      </c>
      <c r="Q235" s="45" t="s">
        <v>537</v>
      </c>
      <c r="R235" s="51">
        <f t="shared" si="3"/>
        <v>6.96</v>
      </c>
      <c r="S235" s="52">
        <f>Z235</f>
        <v>174</v>
      </c>
      <c r="T235" s="52"/>
      <c r="U235" s="52" t="s">
        <v>549</v>
      </c>
      <c r="V235" s="52"/>
      <c r="W235" s="52"/>
      <c r="X235" s="51"/>
      <c r="Y235" s="51"/>
      <c r="Z235" s="51">
        <f t="shared" si="2"/>
        <v>174</v>
      </c>
      <c r="AA235" s="55"/>
      <c r="AB235" s="50"/>
      <c r="AC235" s="50"/>
      <c r="AD235" s="50"/>
      <c r="AE235" s="50">
        <f t="shared" si="4"/>
        <v>25</v>
      </c>
      <c r="AF235" s="50" t="s">
        <v>537</v>
      </c>
      <c r="AG235" s="50">
        <v>25</v>
      </c>
      <c r="AH235" s="50" t="s">
        <v>537</v>
      </c>
      <c r="AI235" s="50" t="s">
        <v>537</v>
      </c>
      <c r="AJ235" s="50" t="s">
        <v>537</v>
      </c>
      <c r="AK235" s="50" t="s">
        <v>537</v>
      </c>
      <c r="AL235" s="50" t="s">
        <v>537</v>
      </c>
      <c r="AM235" s="56" t="s">
        <v>539</v>
      </c>
    </row>
    <row r="236" spans="1:39" ht="46.5" thickBot="1" thickTop="1">
      <c r="A236" s="57" t="s">
        <v>534</v>
      </c>
      <c r="B236" s="58" t="s">
        <v>202</v>
      </c>
      <c r="C236" s="59">
        <f t="shared" si="5"/>
        <v>53</v>
      </c>
      <c r="D236" s="60" t="s">
        <v>603</v>
      </c>
      <c r="E236" s="61" t="s">
        <v>203</v>
      </c>
      <c r="F236" s="57" t="s">
        <v>37</v>
      </c>
      <c r="G236" s="62"/>
      <c r="H236" s="63">
        <v>33.74</v>
      </c>
      <c r="I236" s="57" t="s">
        <v>262</v>
      </c>
      <c r="J236" s="63">
        <v>28.5</v>
      </c>
      <c r="K236" s="57" t="s">
        <v>262</v>
      </c>
      <c r="L236" s="63">
        <v>18.01</v>
      </c>
      <c r="M236" s="57" t="s">
        <v>262</v>
      </c>
      <c r="N236" s="57" t="s">
        <v>537</v>
      </c>
      <c r="O236" s="57" t="s">
        <v>537</v>
      </c>
      <c r="P236" s="63" t="s">
        <v>537</v>
      </c>
      <c r="Q236" s="57" t="s">
        <v>537</v>
      </c>
      <c r="R236" s="63">
        <f t="shared" si="3"/>
        <v>26.75</v>
      </c>
      <c r="S236" s="64"/>
      <c r="T236" s="75">
        <v>26.75</v>
      </c>
      <c r="U236" s="66" t="s">
        <v>69</v>
      </c>
      <c r="V236" s="66" t="s">
        <v>70</v>
      </c>
      <c r="W236" s="64"/>
      <c r="X236" s="63"/>
      <c r="Y236" s="63"/>
      <c r="Z236" s="63">
        <f t="shared" si="2"/>
        <v>802.5</v>
      </c>
      <c r="AA236" s="68">
        <f>T236*AE236</f>
        <v>802.5</v>
      </c>
      <c r="AB236" s="62"/>
      <c r="AC236" s="62"/>
      <c r="AD236" s="62"/>
      <c r="AE236" s="62">
        <f t="shared" si="4"/>
        <v>30</v>
      </c>
      <c r="AF236" s="62" t="s">
        <v>537</v>
      </c>
      <c r="AG236" s="62" t="s">
        <v>537</v>
      </c>
      <c r="AH236" s="62">
        <v>30</v>
      </c>
      <c r="AI236" s="62" t="s">
        <v>537</v>
      </c>
      <c r="AJ236" s="62" t="s">
        <v>537</v>
      </c>
      <c r="AK236" s="62" t="s">
        <v>537</v>
      </c>
      <c r="AL236" s="62" t="s">
        <v>537</v>
      </c>
      <c r="AM236" s="69" t="s">
        <v>539</v>
      </c>
    </row>
    <row r="237" spans="1:39" ht="57.75" thickBot="1" thickTop="1">
      <c r="A237" s="57" t="s">
        <v>534</v>
      </c>
      <c r="B237" s="58" t="s">
        <v>204</v>
      </c>
      <c r="C237" s="59">
        <f t="shared" si="5"/>
        <v>54</v>
      </c>
      <c r="D237" s="60" t="s">
        <v>604</v>
      </c>
      <c r="E237" s="61" t="s">
        <v>205</v>
      </c>
      <c r="F237" s="57" t="s">
        <v>37</v>
      </c>
      <c r="G237" s="62"/>
      <c r="H237" s="63">
        <v>9.54</v>
      </c>
      <c r="I237" s="57" t="s">
        <v>262</v>
      </c>
      <c r="J237" s="63">
        <v>5.2</v>
      </c>
      <c r="K237" s="57" t="s">
        <v>262</v>
      </c>
      <c r="L237" s="63">
        <v>7.9</v>
      </c>
      <c r="M237" s="57" t="s">
        <v>262</v>
      </c>
      <c r="N237" s="57" t="s">
        <v>537</v>
      </c>
      <c r="O237" s="57" t="s">
        <v>537</v>
      </c>
      <c r="P237" s="63" t="s">
        <v>537</v>
      </c>
      <c r="Q237" s="57" t="s">
        <v>537</v>
      </c>
      <c r="R237" s="63">
        <f t="shared" si="3"/>
        <v>7.55</v>
      </c>
      <c r="S237" s="64"/>
      <c r="T237" s="75">
        <v>7.55</v>
      </c>
      <c r="U237" s="66" t="s">
        <v>69</v>
      </c>
      <c r="V237" s="66" t="s">
        <v>70</v>
      </c>
      <c r="W237" s="64"/>
      <c r="X237" s="63"/>
      <c r="Y237" s="63"/>
      <c r="Z237" s="63">
        <f t="shared" si="2"/>
        <v>151</v>
      </c>
      <c r="AA237" s="68">
        <f>T237*AE237</f>
        <v>151</v>
      </c>
      <c r="AB237" s="62"/>
      <c r="AC237" s="62"/>
      <c r="AD237" s="62"/>
      <c r="AE237" s="62">
        <f t="shared" si="4"/>
        <v>20</v>
      </c>
      <c r="AF237" s="62" t="s">
        <v>537</v>
      </c>
      <c r="AG237" s="62" t="s">
        <v>537</v>
      </c>
      <c r="AH237" s="62">
        <v>20</v>
      </c>
      <c r="AI237" s="62" t="s">
        <v>537</v>
      </c>
      <c r="AJ237" s="62" t="s">
        <v>537</v>
      </c>
      <c r="AK237" s="62" t="s">
        <v>537</v>
      </c>
      <c r="AL237" s="62" t="s">
        <v>537</v>
      </c>
      <c r="AM237" s="69" t="s">
        <v>539</v>
      </c>
    </row>
    <row r="238" spans="1:39" ht="57.75" thickBot="1" thickTop="1">
      <c r="A238" s="57" t="s">
        <v>534</v>
      </c>
      <c r="B238" s="116">
        <v>5234000480778</v>
      </c>
      <c r="C238" s="59">
        <f t="shared" si="5"/>
        <v>55</v>
      </c>
      <c r="D238" s="60" t="s">
        <v>605</v>
      </c>
      <c r="E238" s="61" t="s">
        <v>207</v>
      </c>
      <c r="F238" s="57" t="s">
        <v>82</v>
      </c>
      <c r="G238" s="62"/>
      <c r="H238" s="63">
        <v>529.74</v>
      </c>
      <c r="I238" s="57" t="s">
        <v>555</v>
      </c>
      <c r="J238" s="63">
        <v>609.81</v>
      </c>
      <c r="K238" s="57" t="s">
        <v>555</v>
      </c>
      <c r="L238" s="63">
        <v>616</v>
      </c>
      <c r="M238" s="57" t="s">
        <v>555</v>
      </c>
      <c r="N238" s="57" t="s">
        <v>537</v>
      </c>
      <c r="O238" s="57" t="s">
        <v>537</v>
      </c>
      <c r="P238" s="63" t="s">
        <v>537</v>
      </c>
      <c r="Q238" s="57" t="s">
        <v>537</v>
      </c>
      <c r="R238" s="63">
        <f t="shared" si="3"/>
        <v>585.18</v>
      </c>
      <c r="S238" s="64"/>
      <c r="T238" s="75">
        <v>607.77</v>
      </c>
      <c r="U238" s="66" t="s">
        <v>208</v>
      </c>
      <c r="V238" s="66" t="s">
        <v>209</v>
      </c>
      <c r="W238" s="64"/>
      <c r="X238" s="63"/>
      <c r="Y238" s="63"/>
      <c r="Z238" s="63">
        <f t="shared" si="2"/>
        <v>1170.36</v>
      </c>
      <c r="AA238" s="68">
        <f>T238*AE238</f>
        <v>1215.54</v>
      </c>
      <c r="AB238" s="62"/>
      <c r="AC238" s="62"/>
      <c r="AD238" s="62"/>
      <c r="AE238" s="62">
        <f t="shared" si="4"/>
        <v>2</v>
      </c>
      <c r="AF238" s="62" t="s">
        <v>537</v>
      </c>
      <c r="AG238" s="62" t="s">
        <v>537</v>
      </c>
      <c r="AH238" s="62" t="s">
        <v>537</v>
      </c>
      <c r="AI238" s="62">
        <v>2</v>
      </c>
      <c r="AJ238" s="62" t="s">
        <v>537</v>
      </c>
      <c r="AK238" s="62" t="s">
        <v>537</v>
      </c>
      <c r="AL238" s="62" t="s">
        <v>537</v>
      </c>
      <c r="AM238" s="69" t="s">
        <v>539</v>
      </c>
    </row>
    <row r="239" spans="1:39" ht="35.25" thickBot="1" thickTop="1">
      <c r="A239" s="45" t="s">
        <v>534</v>
      </c>
      <c r="B239" s="46" t="s">
        <v>210</v>
      </c>
      <c r="C239" s="47">
        <f t="shared" si="5"/>
        <v>56</v>
      </c>
      <c r="D239" s="48" t="s">
        <v>211</v>
      </c>
      <c r="E239" s="49" t="s">
        <v>211</v>
      </c>
      <c r="F239" s="45" t="s">
        <v>536</v>
      </c>
      <c r="G239" s="50"/>
      <c r="H239" s="51">
        <v>11.3</v>
      </c>
      <c r="I239" s="45" t="s">
        <v>568</v>
      </c>
      <c r="J239" s="51">
        <v>11.3</v>
      </c>
      <c r="K239" s="45" t="s">
        <v>568</v>
      </c>
      <c r="L239" s="51">
        <v>11.3</v>
      </c>
      <c r="M239" s="45" t="s">
        <v>568</v>
      </c>
      <c r="N239" s="45" t="s">
        <v>537</v>
      </c>
      <c r="O239" s="45" t="s">
        <v>537</v>
      </c>
      <c r="P239" s="51" t="s">
        <v>537</v>
      </c>
      <c r="Q239" s="45" t="s">
        <v>537</v>
      </c>
      <c r="R239" s="51">
        <f t="shared" si="3"/>
        <v>11.3</v>
      </c>
      <c r="S239" s="52">
        <f aca="true" t="shared" si="7" ref="S239:S249">Z239</f>
        <v>395.5</v>
      </c>
      <c r="T239" s="52"/>
      <c r="U239" s="52" t="s">
        <v>561</v>
      </c>
      <c r="V239" s="52"/>
      <c r="W239" s="52"/>
      <c r="X239" s="51"/>
      <c r="Y239" s="51"/>
      <c r="Z239" s="51">
        <f t="shared" si="2"/>
        <v>395.5</v>
      </c>
      <c r="AA239" s="55"/>
      <c r="AB239" s="50"/>
      <c r="AC239" s="50"/>
      <c r="AD239" s="50"/>
      <c r="AE239" s="50">
        <f t="shared" si="4"/>
        <v>35</v>
      </c>
      <c r="AF239" s="50" t="s">
        <v>537</v>
      </c>
      <c r="AG239" s="50" t="s">
        <v>537</v>
      </c>
      <c r="AH239" s="50" t="s">
        <v>537</v>
      </c>
      <c r="AI239" s="50" t="s">
        <v>537</v>
      </c>
      <c r="AJ239" s="50">
        <v>35</v>
      </c>
      <c r="AK239" s="50" t="s">
        <v>537</v>
      </c>
      <c r="AL239" s="50" t="s">
        <v>537</v>
      </c>
      <c r="AM239" s="56" t="s">
        <v>539</v>
      </c>
    </row>
    <row r="240" spans="1:39" ht="35.25" thickBot="1" thickTop="1">
      <c r="A240" s="45" t="s">
        <v>534</v>
      </c>
      <c r="B240" s="46" t="s">
        <v>212</v>
      </c>
      <c r="C240" s="47">
        <f t="shared" si="5"/>
        <v>57</v>
      </c>
      <c r="D240" s="48" t="s">
        <v>213</v>
      </c>
      <c r="E240" s="49" t="s">
        <v>213</v>
      </c>
      <c r="F240" s="45" t="s">
        <v>536</v>
      </c>
      <c r="G240" s="50"/>
      <c r="H240" s="51">
        <v>11.3</v>
      </c>
      <c r="I240" s="45" t="s">
        <v>568</v>
      </c>
      <c r="J240" s="51">
        <v>11.3</v>
      </c>
      <c r="K240" s="45" t="s">
        <v>568</v>
      </c>
      <c r="L240" s="51">
        <v>11.3</v>
      </c>
      <c r="M240" s="45" t="s">
        <v>568</v>
      </c>
      <c r="N240" s="45" t="s">
        <v>537</v>
      </c>
      <c r="O240" s="45" t="s">
        <v>537</v>
      </c>
      <c r="P240" s="51" t="s">
        <v>537</v>
      </c>
      <c r="Q240" s="45" t="s">
        <v>537</v>
      </c>
      <c r="R240" s="51">
        <f t="shared" si="3"/>
        <v>11.3</v>
      </c>
      <c r="S240" s="52">
        <f t="shared" si="7"/>
        <v>395.5</v>
      </c>
      <c r="T240" s="52"/>
      <c r="U240" s="52" t="s">
        <v>561</v>
      </c>
      <c r="V240" s="52"/>
      <c r="W240" s="52"/>
      <c r="X240" s="51"/>
      <c r="Y240" s="51"/>
      <c r="Z240" s="51">
        <f t="shared" si="2"/>
        <v>395.5</v>
      </c>
      <c r="AA240" s="55"/>
      <c r="AB240" s="50"/>
      <c r="AC240" s="50"/>
      <c r="AD240" s="50"/>
      <c r="AE240" s="50">
        <f t="shared" si="4"/>
        <v>35</v>
      </c>
      <c r="AF240" s="50" t="s">
        <v>537</v>
      </c>
      <c r="AG240" s="50" t="s">
        <v>537</v>
      </c>
      <c r="AH240" s="50" t="s">
        <v>537</v>
      </c>
      <c r="AI240" s="50" t="s">
        <v>537</v>
      </c>
      <c r="AJ240" s="50">
        <v>35</v>
      </c>
      <c r="AK240" s="50" t="s">
        <v>537</v>
      </c>
      <c r="AL240" s="50" t="s">
        <v>537</v>
      </c>
      <c r="AM240" s="56" t="s">
        <v>539</v>
      </c>
    </row>
    <row r="241" spans="1:39" ht="35.25" thickBot="1" thickTop="1">
      <c r="A241" s="45" t="s">
        <v>534</v>
      </c>
      <c r="B241" s="46" t="s">
        <v>214</v>
      </c>
      <c r="C241" s="47">
        <f t="shared" si="5"/>
        <v>58</v>
      </c>
      <c r="D241" s="48" t="s">
        <v>215</v>
      </c>
      <c r="E241" s="49" t="s">
        <v>215</v>
      </c>
      <c r="F241" s="45" t="s">
        <v>536</v>
      </c>
      <c r="G241" s="50"/>
      <c r="H241" s="51">
        <v>11.3</v>
      </c>
      <c r="I241" s="45" t="s">
        <v>568</v>
      </c>
      <c r="J241" s="51">
        <v>11.3</v>
      </c>
      <c r="K241" s="45" t="s">
        <v>568</v>
      </c>
      <c r="L241" s="51">
        <v>11.3</v>
      </c>
      <c r="M241" s="45" t="s">
        <v>568</v>
      </c>
      <c r="N241" s="45" t="s">
        <v>537</v>
      </c>
      <c r="O241" s="45" t="s">
        <v>537</v>
      </c>
      <c r="P241" s="51" t="s">
        <v>537</v>
      </c>
      <c r="Q241" s="45" t="s">
        <v>537</v>
      </c>
      <c r="R241" s="51">
        <f t="shared" si="3"/>
        <v>11.3</v>
      </c>
      <c r="S241" s="52">
        <f t="shared" si="7"/>
        <v>395.5</v>
      </c>
      <c r="T241" s="52"/>
      <c r="U241" s="52" t="s">
        <v>561</v>
      </c>
      <c r="V241" s="52"/>
      <c r="W241" s="52"/>
      <c r="X241" s="51"/>
      <c r="Y241" s="51"/>
      <c r="Z241" s="51">
        <f t="shared" si="2"/>
        <v>395.5</v>
      </c>
      <c r="AA241" s="55"/>
      <c r="AB241" s="50"/>
      <c r="AC241" s="50"/>
      <c r="AD241" s="50"/>
      <c r="AE241" s="50">
        <f t="shared" si="4"/>
        <v>35</v>
      </c>
      <c r="AF241" s="50" t="s">
        <v>537</v>
      </c>
      <c r="AG241" s="50" t="s">
        <v>537</v>
      </c>
      <c r="AH241" s="50" t="s">
        <v>537</v>
      </c>
      <c r="AI241" s="50" t="s">
        <v>537</v>
      </c>
      <c r="AJ241" s="50">
        <v>35</v>
      </c>
      <c r="AK241" s="50" t="s">
        <v>537</v>
      </c>
      <c r="AL241" s="50" t="s">
        <v>537</v>
      </c>
      <c r="AM241" s="56" t="s">
        <v>539</v>
      </c>
    </row>
    <row r="242" spans="1:39" ht="35.25" thickBot="1" thickTop="1">
      <c r="A242" s="45" t="s">
        <v>534</v>
      </c>
      <c r="B242" s="46" t="s">
        <v>216</v>
      </c>
      <c r="C242" s="47">
        <f t="shared" si="5"/>
        <v>59</v>
      </c>
      <c r="D242" s="48" t="s">
        <v>217</v>
      </c>
      <c r="E242" s="49" t="s">
        <v>217</v>
      </c>
      <c r="F242" s="45" t="s">
        <v>536</v>
      </c>
      <c r="G242" s="50"/>
      <c r="H242" s="51">
        <v>3.9</v>
      </c>
      <c r="I242" s="45" t="s">
        <v>568</v>
      </c>
      <c r="J242" s="51">
        <v>7</v>
      </c>
      <c r="K242" s="45" t="s">
        <v>568</v>
      </c>
      <c r="L242" s="51">
        <v>7.65</v>
      </c>
      <c r="M242" s="45" t="s">
        <v>568</v>
      </c>
      <c r="N242" s="45" t="s">
        <v>537</v>
      </c>
      <c r="O242" s="45" t="s">
        <v>537</v>
      </c>
      <c r="P242" s="51" t="s">
        <v>537</v>
      </c>
      <c r="Q242" s="45" t="s">
        <v>537</v>
      </c>
      <c r="R242" s="51">
        <f t="shared" si="3"/>
        <v>6.18</v>
      </c>
      <c r="S242" s="52">
        <f t="shared" si="7"/>
        <v>216.29999999999998</v>
      </c>
      <c r="T242" s="52"/>
      <c r="U242" s="52" t="s">
        <v>561</v>
      </c>
      <c r="V242" s="52"/>
      <c r="W242" s="52"/>
      <c r="X242" s="51"/>
      <c r="Y242" s="51"/>
      <c r="Z242" s="51">
        <f t="shared" si="2"/>
        <v>216.29999999999998</v>
      </c>
      <c r="AA242" s="55"/>
      <c r="AB242" s="50"/>
      <c r="AC242" s="50"/>
      <c r="AD242" s="50"/>
      <c r="AE242" s="50">
        <f t="shared" si="4"/>
        <v>35</v>
      </c>
      <c r="AF242" s="50" t="s">
        <v>537</v>
      </c>
      <c r="AG242" s="50" t="s">
        <v>537</v>
      </c>
      <c r="AH242" s="50" t="s">
        <v>537</v>
      </c>
      <c r="AI242" s="50" t="s">
        <v>537</v>
      </c>
      <c r="AJ242" s="50">
        <v>35</v>
      </c>
      <c r="AK242" s="50" t="s">
        <v>537</v>
      </c>
      <c r="AL242" s="50" t="s">
        <v>537</v>
      </c>
      <c r="AM242" s="56" t="s">
        <v>539</v>
      </c>
    </row>
    <row r="243" spans="1:39" ht="35.25" thickBot="1" thickTop="1">
      <c r="A243" s="45" t="s">
        <v>534</v>
      </c>
      <c r="B243" s="46" t="s">
        <v>218</v>
      </c>
      <c r="C243" s="47">
        <f t="shared" si="5"/>
        <v>60</v>
      </c>
      <c r="D243" s="48" t="s">
        <v>219</v>
      </c>
      <c r="E243" s="49" t="s">
        <v>219</v>
      </c>
      <c r="F243" s="45" t="s">
        <v>536</v>
      </c>
      <c r="G243" s="50"/>
      <c r="H243" s="51">
        <v>11.3</v>
      </c>
      <c r="I243" s="45" t="s">
        <v>568</v>
      </c>
      <c r="J243" s="51">
        <v>11.3</v>
      </c>
      <c r="K243" s="45" t="s">
        <v>568</v>
      </c>
      <c r="L243" s="51">
        <v>11.3</v>
      </c>
      <c r="M243" s="45" t="s">
        <v>568</v>
      </c>
      <c r="N243" s="45" t="s">
        <v>537</v>
      </c>
      <c r="O243" s="45" t="s">
        <v>537</v>
      </c>
      <c r="P243" s="51" t="s">
        <v>537</v>
      </c>
      <c r="Q243" s="45" t="s">
        <v>537</v>
      </c>
      <c r="R243" s="51">
        <f t="shared" si="3"/>
        <v>11.3</v>
      </c>
      <c r="S243" s="52">
        <f t="shared" si="7"/>
        <v>395.5</v>
      </c>
      <c r="T243" s="52"/>
      <c r="U243" s="52" t="s">
        <v>561</v>
      </c>
      <c r="V243" s="52"/>
      <c r="W243" s="52"/>
      <c r="X243" s="51"/>
      <c r="Y243" s="51"/>
      <c r="Z243" s="51">
        <f t="shared" si="2"/>
        <v>395.5</v>
      </c>
      <c r="AA243" s="55"/>
      <c r="AB243" s="50"/>
      <c r="AC243" s="50"/>
      <c r="AD243" s="50"/>
      <c r="AE243" s="50">
        <f t="shared" si="4"/>
        <v>35</v>
      </c>
      <c r="AF243" s="50" t="s">
        <v>537</v>
      </c>
      <c r="AG243" s="50" t="s">
        <v>537</v>
      </c>
      <c r="AH243" s="50" t="s">
        <v>537</v>
      </c>
      <c r="AI243" s="50" t="s">
        <v>537</v>
      </c>
      <c r="AJ243" s="50">
        <v>35</v>
      </c>
      <c r="AK243" s="50" t="s">
        <v>537</v>
      </c>
      <c r="AL243" s="50" t="s">
        <v>537</v>
      </c>
      <c r="AM243" s="56" t="s">
        <v>539</v>
      </c>
    </row>
    <row r="244" spans="1:39" ht="35.25" thickBot="1" thickTop="1">
      <c r="A244" s="45" t="s">
        <v>534</v>
      </c>
      <c r="B244" s="46" t="s">
        <v>220</v>
      </c>
      <c r="C244" s="47">
        <f t="shared" si="5"/>
        <v>61</v>
      </c>
      <c r="D244" s="48" t="s">
        <v>221</v>
      </c>
      <c r="E244" s="49" t="s">
        <v>221</v>
      </c>
      <c r="F244" s="45" t="s">
        <v>536</v>
      </c>
      <c r="G244" s="50"/>
      <c r="H244" s="51">
        <v>11.3</v>
      </c>
      <c r="I244" s="45" t="s">
        <v>568</v>
      </c>
      <c r="J244" s="51">
        <v>9.3</v>
      </c>
      <c r="K244" s="45" t="s">
        <v>568</v>
      </c>
      <c r="L244" s="51">
        <v>11.3</v>
      </c>
      <c r="M244" s="45" t="s">
        <v>568</v>
      </c>
      <c r="N244" s="45" t="s">
        <v>537</v>
      </c>
      <c r="O244" s="45" t="s">
        <v>537</v>
      </c>
      <c r="P244" s="51" t="s">
        <v>537</v>
      </c>
      <c r="Q244" s="45" t="s">
        <v>537</v>
      </c>
      <c r="R244" s="51">
        <f t="shared" si="3"/>
        <v>10.63</v>
      </c>
      <c r="S244" s="52">
        <f t="shared" si="7"/>
        <v>372.05</v>
      </c>
      <c r="T244" s="52"/>
      <c r="U244" s="52" t="s">
        <v>561</v>
      </c>
      <c r="V244" s="52"/>
      <c r="W244" s="52"/>
      <c r="X244" s="51"/>
      <c r="Y244" s="51"/>
      <c r="Z244" s="51">
        <f t="shared" si="2"/>
        <v>372.05</v>
      </c>
      <c r="AA244" s="55"/>
      <c r="AB244" s="50"/>
      <c r="AC244" s="50"/>
      <c r="AD244" s="50"/>
      <c r="AE244" s="50">
        <f t="shared" si="4"/>
        <v>35</v>
      </c>
      <c r="AF244" s="50" t="s">
        <v>537</v>
      </c>
      <c r="AG244" s="50" t="s">
        <v>537</v>
      </c>
      <c r="AH244" s="50" t="s">
        <v>537</v>
      </c>
      <c r="AI244" s="50" t="s">
        <v>537</v>
      </c>
      <c r="AJ244" s="50">
        <v>35</v>
      </c>
      <c r="AK244" s="50" t="s">
        <v>537</v>
      </c>
      <c r="AL244" s="50" t="s">
        <v>537</v>
      </c>
      <c r="AM244" s="56" t="s">
        <v>539</v>
      </c>
    </row>
    <row r="245" spans="1:39" ht="35.25" thickBot="1" thickTop="1">
      <c r="A245" s="45" t="s">
        <v>534</v>
      </c>
      <c r="B245" s="46" t="s">
        <v>222</v>
      </c>
      <c r="C245" s="47">
        <f t="shared" si="5"/>
        <v>62</v>
      </c>
      <c r="D245" s="48" t="s">
        <v>223</v>
      </c>
      <c r="E245" s="49" t="s">
        <v>223</v>
      </c>
      <c r="F245" s="45" t="s">
        <v>536</v>
      </c>
      <c r="G245" s="50"/>
      <c r="H245" s="51">
        <v>11.3</v>
      </c>
      <c r="I245" s="45" t="s">
        <v>568</v>
      </c>
      <c r="J245" s="51">
        <v>11.3</v>
      </c>
      <c r="K245" s="45" t="s">
        <v>568</v>
      </c>
      <c r="L245" s="51">
        <v>11.3</v>
      </c>
      <c r="M245" s="45" t="s">
        <v>568</v>
      </c>
      <c r="N245" s="45" t="s">
        <v>537</v>
      </c>
      <c r="O245" s="45" t="s">
        <v>537</v>
      </c>
      <c r="P245" s="51" t="s">
        <v>537</v>
      </c>
      <c r="Q245" s="45" t="s">
        <v>537</v>
      </c>
      <c r="R245" s="51">
        <f t="shared" si="3"/>
        <v>11.3</v>
      </c>
      <c r="S245" s="52">
        <f t="shared" si="7"/>
        <v>395.5</v>
      </c>
      <c r="T245" s="52"/>
      <c r="U245" s="52" t="s">
        <v>561</v>
      </c>
      <c r="V245" s="52"/>
      <c r="W245" s="52"/>
      <c r="X245" s="51"/>
      <c r="Y245" s="51"/>
      <c r="Z245" s="51">
        <f t="shared" si="2"/>
        <v>395.5</v>
      </c>
      <c r="AA245" s="55"/>
      <c r="AB245" s="50"/>
      <c r="AC245" s="50"/>
      <c r="AD245" s="50"/>
      <c r="AE245" s="50">
        <f t="shared" si="4"/>
        <v>35</v>
      </c>
      <c r="AF245" s="50" t="s">
        <v>537</v>
      </c>
      <c r="AG245" s="50" t="s">
        <v>537</v>
      </c>
      <c r="AH245" s="50" t="s">
        <v>537</v>
      </c>
      <c r="AI245" s="50" t="s">
        <v>537</v>
      </c>
      <c r="AJ245" s="50">
        <v>35</v>
      </c>
      <c r="AK245" s="50" t="s">
        <v>537</v>
      </c>
      <c r="AL245" s="50" t="s">
        <v>537</v>
      </c>
      <c r="AM245" s="56" t="s">
        <v>539</v>
      </c>
    </row>
    <row r="246" spans="1:39" ht="35.25" thickBot="1" thickTop="1">
      <c r="A246" s="45" t="s">
        <v>534</v>
      </c>
      <c r="B246" s="46" t="s">
        <v>224</v>
      </c>
      <c r="C246" s="47">
        <f t="shared" si="5"/>
        <v>63</v>
      </c>
      <c r="D246" s="48" t="s">
        <v>225</v>
      </c>
      <c r="E246" s="49" t="s">
        <v>225</v>
      </c>
      <c r="F246" s="45" t="s">
        <v>536</v>
      </c>
      <c r="G246" s="50"/>
      <c r="H246" s="51">
        <v>11.3</v>
      </c>
      <c r="I246" s="45" t="s">
        <v>568</v>
      </c>
      <c r="J246" s="51">
        <v>11.3</v>
      </c>
      <c r="K246" s="45" t="s">
        <v>568</v>
      </c>
      <c r="L246" s="51">
        <v>11.3</v>
      </c>
      <c r="M246" s="45" t="s">
        <v>568</v>
      </c>
      <c r="N246" s="45" t="s">
        <v>537</v>
      </c>
      <c r="O246" s="45" t="s">
        <v>537</v>
      </c>
      <c r="P246" s="51" t="s">
        <v>537</v>
      </c>
      <c r="Q246" s="45" t="s">
        <v>537</v>
      </c>
      <c r="R246" s="51">
        <f t="shared" si="3"/>
        <v>11.3</v>
      </c>
      <c r="S246" s="52">
        <f t="shared" si="7"/>
        <v>395.5</v>
      </c>
      <c r="T246" s="52"/>
      <c r="U246" s="52" t="s">
        <v>561</v>
      </c>
      <c r="V246" s="52"/>
      <c r="W246" s="52"/>
      <c r="X246" s="51"/>
      <c r="Y246" s="51"/>
      <c r="Z246" s="51">
        <f t="shared" si="2"/>
        <v>395.5</v>
      </c>
      <c r="AA246" s="55"/>
      <c r="AB246" s="50"/>
      <c r="AC246" s="50"/>
      <c r="AD246" s="50"/>
      <c r="AE246" s="50">
        <f t="shared" si="4"/>
        <v>35</v>
      </c>
      <c r="AF246" s="50" t="s">
        <v>537</v>
      </c>
      <c r="AG246" s="50" t="s">
        <v>537</v>
      </c>
      <c r="AH246" s="50" t="s">
        <v>537</v>
      </c>
      <c r="AI246" s="50" t="s">
        <v>537</v>
      </c>
      <c r="AJ246" s="50">
        <v>35</v>
      </c>
      <c r="AK246" s="50" t="s">
        <v>537</v>
      </c>
      <c r="AL246" s="50" t="s">
        <v>537</v>
      </c>
      <c r="AM246" s="56" t="s">
        <v>539</v>
      </c>
    </row>
    <row r="247" spans="1:39" ht="35.25" thickBot="1" thickTop="1">
      <c r="A247" s="45" t="s">
        <v>534</v>
      </c>
      <c r="B247" s="46" t="s">
        <v>226</v>
      </c>
      <c r="C247" s="47">
        <f t="shared" si="5"/>
        <v>64</v>
      </c>
      <c r="D247" s="48" t="s">
        <v>227</v>
      </c>
      <c r="E247" s="49" t="s">
        <v>227</v>
      </c>
      <c r="F247" s="45" t="s">
        <v>536</v>
      </c>
      <c r="G247" s="50"/>
      <c r="H247" s="51">
        <v>11.3</v>
      </c>
      <c r="I247" s="45" t="s">
        <v>568</v>
      </c>
      <c r="J247" s="51">
        <v>11.3</v>
      </c>
      <c r="K247" s="45" t="s">
        <v>568</v>
      </c>
      <c r="L247" s="51">
        <v>11.3</v>
      </c>
      <c r="M247" s="45" t="s">
        <v>568</v>
      </c>
      <c r="N247" s="45" t="s">
        <v>537</v>
      </c>
      <c r="O247" s="45" t="s">
        <v>537</v>
      </c>
      <c r="P247" s="51" t="s">
        <v>537</v>
      </c>
      <c r="Q247" s="45" t="s">
        <v>537</v>
      </c>
      <c r="R247" s="51">
        <f t="shared" si="3"/>
        <v>11.3</v>
      </c>
      <c r="S247" s="52">
        <f t="shared" si="7"/>
        <v>395.5</v>
      </c>
      <c r="T247" s="52"/>
      <c r="U247" s="52" t="s">
        <v>561</v>
      </c>
      <c r="V247" s="52"/>
      <c r="W247" s="52"/>
      <c r="X247" s="51"/>
      <c r="Y247" s="51"/>
      <c r="Z247" s="51">
        <f t="shared" si="2"/>
        <v>395.5</v>
      </c>
      <c r="AA247" s="55"/>
      <c r="AB247" s="50"/>
      <c r="AC247" s="50"/>
      <c r="AD247" s="50"/>
      <c r="AE247" s="50">
        <f t="shared" si="4"/>
        <v>35</v>
      </c>
      <c r="AF247" s="50" t="s">
        <v>537</v>
      </c>
      <c r="AG247" s="50" t="s">
        <v>537</v>
      </c>
      <c r="AH247" s="50" t="s">
        <v>537</v>
      </c>
      <c r="AI247" s="50" t="s">
        <v>537</v>
      </c>
      <c r="AJ247" s="50">
        <v>35</v>
      </c>
      <c r="AK247" s="50" t="s">
        <v>537</v>
      </c>
      <c r="AL247" s="50" t="s">
        <v>537</v>
      </c>
      <c r="AM247" s="56" t="s">
        <v>539</v>
      </c>
    </row>
    <row r="248" spans="1:39" ht="35.25" thickBot="1" thickTop="1">
      <c r="A248" s="45" t="s">
        <v>534</v>
      </c>
      <c r="B248" s="46" t="s">
        <v>228</v>
      </c>
      <c r="C248" s="47">
        <f t="shared" si="5"/>
        <v>65</v>
      </c>
      <c r="D248" s="48" t="s">
        <v>229</v>
      </c>
      <c r="E248" s="49" t="s">
        <v>229</v>
      </c>
      <c r="F248" s="45" t="s">
        <v>536</v>
      </c>
      <c r="G248" s="50"/>
      <c r="H248" s="51">
        <v>11.3</v>
      </c>
      <c r="I248" s="45" t="s">
        <v>568</v>
      </c>
      <c r="J248" s="51">
        <v>11.3</v>
      </c>
      <c r="K248" s="45" t="s">
        <v>568</v>
      </c>
      <c r="L248" s="51">
        <v>11.3</v>
      </c>
      <c r="M248" s="45" t="s">
        <v>568</v>
      </c>
      <c r="N248" s="45" t="s">
        <v>537</v>
      </c>
      <c r="O248" s="45" t="s">
        <v>537</v>
      </c>
      <c r="P248" s="51" t="s">
        <v>537</v>
      </c>
      <c r="Q248" s="45" t="s">
        <v>537</v>
      </c>
      <c r="R248" s="51">
        <f t="shared" si="3"/>
        <v>11.3</v>
      </c>
      <c r="S248" s="52">
        <f t="shared" si="7"/>
        <v>791</v>
      </c>
      <c r="T248" s="52"/>
      <c r="U248" s="52" t="s">
        <v>561</v>
      </c>
      <c r="V248" s="52"/>
      <c r="W248" s="52"/>
      <c r="X248" s="51"/>
      <c r="Y248" s="51"/>
      <c r="Z248" s="51">
        <f aca="true" t="shared" si="8" ref="Z248:Z311">R248*AE248</f>
        <v>791</v>
      </c>
      <c r="AA248" s="55"/>
      <c r="AB248" s="50"/>
      <c r="AC248" s="50"/>
      <c r="AD248" s="50"/>
      <c r="AE248" s="50">
        <f t="shared" si="4"/>
        <v>70</v>
      </c>
      <c r="AF248" s="50" t="s">
        <v>537</v>
      </c>
      <c r="AG248" s="50" t="s">
        <v>537</v>
      </c>
      <c r="AH248" s="50" t="s">
        <v>537</v>
      </c>
      <c r="AI248" s="50" t="s">
        <v>537</v>
      </c>
      <c r="AJ248" s="50">
        <v>70</v>
      </c>
      <c r="AK248" s="50" t="s">
        <v>537</v>
      </c>
      <c r="AL248" s="50" t="s">
        <v>537</v>
      </c>
      <c r="AM248" s="56" t="s">
        <v>539</v>
      </c>
    </row>
    <row r="249" spans="1:39" ht="35.25" thickBot="1" thickTop="1">
      <c r="A249" s="45" t="s">
        <v>534</v>
      </c>
      <c r="B249" s="46" t="s">
        <v>230</v>
      </c>
      <c r="C249" s="47">
        <f t="shared" si="5"/>
        <v>66</v>
      </c>
      <c r="D249" s="48" t="s">
        <v>231</v>
      </c>
      <c r="E249" s="49" t="s">
        <v>231</v>
      </c>
      <c r="F249" s="45" t="s">
        <v>536</v>
      </c>
      <c r="G249" s="50"/>
      <c r="H249" s="51">
        <v>11.3</v>
      </c>
      <c r="I249" s="45" t="s">
        <v>568</v>
      </c>
      <c r="J249" s="51">
        <v>11.3</v>
      </c>
      <c r="K249" s="45" t="s">
        <v>568</v>
      </c>
      <c r="L249" s="51">
        <v>11.3</v>
      </c>
      <c r="M249" s="45" t="s">
        <v>568</v>
      </c>
      <c r="N249" s="45" t="s">
        <v>537</v>
      </c>
      <c r="O249" s="45" t="s">
        <v>537</v>
      </c>
      <c r="P249" s="51" t="s">
        <v>537</v>
      </c>
      <c r="Q249" s="45" t="s">
        <v>537</v>
      </c>
      <c r="R249" s="51">
        <f aca="true" t="shared" si="9" ref="R249:R312">ROUND((H249+J249+L249)/3,2)</f>
        <v>11.3</v>
      </c>
      <c r="S249" s="52">
        <f t="shared" si="7"/>
        <v>395.5</v>
      </c>
      <c r="T249" s="52"/>
      <c r="U249" s="52" t="s">
        <v>561</v>
      </c>
      <c r="V249" s="52"/>
      <c r="W249" s="52"/>
      <c r="X249" s="51"/>
      <c r="Y249" s="51"/>
      <c r="Z249" s="51">
        <f t="shared" si="8"/>
        <v>395.5</v>
      </c>
      <c r="AA249" s="55"/>
      <c r="AB249" s="50"/>
      <c r="AC249" s="50"/>
      <c r="AD249" s="50"/>
      <c r="AE249" s="50">
        <f aca="true" t="shared" si="10" ref="AE249:AE312">SUM(AF249:AL249)</f>
        <v>35</v>
      </c>
      <c r="AF249" s="50" t="s">
        <v>537</v>
      </c>
      <c r="AG249" s="50" t="s">
        <v>537</v>
      </c>
      <c r="AH249" s="50" t="s">
        <v>537</v>
      </c>
      <c r="AI249" s="50" t="s">
        <v>537</v>
      </c>
      <c r="AJ249" s="50">
        <v>35</v>
      </c>
      <c r="AK249" s="50" t="s">
        <v>537</v>
      </c>
      <c r="AL249" s="50" t="s">
        <v>537</v>
      </c>
      <c r="AM249" s="56" t="s">
        <v>539</v>
      </c>
    </row>
    <row r="250" spans="1:39" ht="57.75" thickBot="1" thickTop="1">
      <c r="A250" s="57" t="s">
        <v>534</v>
      </c>
      <c r="B250" s="58" t="s">
        <v>232</v>
      </c>
      <c r="C250" s="59">
        <f t="shared" si="5"/>
        <v>67</v>
      </c>
      <c r="D250" s="60" t="s">
        <v>606</v>
      </c>
      <c r="E250" s="61" t="s">
        <v>233</v>
      </c>
      <c r="F250" s="57" t="s">
        <v>27</v>
      </c>
      <c r="G250" s="62"/>
      <c r="H250" s="63">
        <v>513</v>
      </c>
      <c r="I250" s="57" t="s">
        <v>541</v>
      </c>
      <c r="J250" s="63">
        <v>413.85</v>
      </c>
      <c r="K250" s="57" t="s">
        <v>541</v>
      </c>
      <c r="L250" s="63">
        <v>375</v>
      </c>
      <c r="M250" s="57" t="s">
        <v>541</v>
      </c>
      <c r="N250" s="57" t="s">
        <v>537</v>
      </c>
      <c r="O250" s="57" t="s">
        <v>537</v>
      </c>
      <c r="P250" s="63" t="s">
        <v>537</v>
      </c>
      <c r="Q250" s="57" t="s">
        <v>537</v>
      </c>
      <c r="R250" s="63">
        <f t="shared" si="9"/>
        <v>433.95</v>
      </c>
      <c r="S250" s="64"/>
      <c r="T250" s="75">
        <v>433.95</v>
      </c>
      <c r="U250" s="66" t="s">
        <v>48</v>
      </c>
      <c r="V250" s="66" t="s">
        <v>49</v>
      </c>
      <c r="W250" s="64"/>
      <c r="X250" s="63"/>
      <c r="Y250" s="63"/>
      <c r="Z250" s="63">
        <f t="shared" si="8"/>
        <v>433.95</v>
      </c>
      <c r="AA250" s="68">
        <f aca="true" t="shared" si="11" ref="AA250:AA260">T250*AE250</f>
        <v>433.95</v>
      </c>
      <c r="AB250" s="62"/>
      <c r="AC250" s="62"/>
      <c r="AD250" s="62"/>
      <c r="AE250" s="62">
        <f t="shared" si="10"/>
        <v>1</v>
      </c>
      <c r="AF250" s="62" t="s">
        <v>537</v>
      </c>
      <c r="AG250" s="62">
        <v>1</v>
      </c>
      <c r="AH250" s="62" t="s">
        <v>537</v>
      </c>
      <c r="AI250" s="62" t="s">
        <v>537</v>
      </c>
      <c r="AJ250" s="62" t="s">
        <v>537</v>
      </c>
      <c r="AK250" s="62" t="s">
        <v>537</v>
      </c>
      <c r="AL250" s="62" t="s">
        <v>537</v>
      </c>
      <c r="AM250" s="69" t="s">
        <v>539</v>
      </c>
    </row>
    <row r="251" spans="1:39" ht="57.75" thickBot="1" thickTop="1">
      <c r="A251" s="57" t="s">
        <v>534</v>
      </c>
      <c r="B251" s="58" t="s">
        <v>234</v>
      </c>
      <c r="C251" s="59">
        <f aca="true" t="shared" si="12" ref="C251:C314">C250+1</f>
        <v>68</v>
      </c>
      <c r="D251" s="60" t="s">
        <v>607</v>
      </c>
      <c r="E251" s="61" t="s">
        <v>236</v>
      </c>
      <c r="F251" s="57" t="s">
        <v>67</v>
      </c>
      <c r="G251" s="62"/>
      <c r="H251" s="63">
        <v>1297.97</v>
      </c>
      <c r="I251" s="57" t="s">
        <v>555</v>
      </c>
      <c r="J251" s="63">
        <v>1399</v>
      </c>
      <c r="K251" s="57" t="s">
        <v>555</v>
      </c>
      <c r="L251" s="63">
        <v>1381</v>
      </c>
      <c r="M251" s="57" t="s">
        <v>555</v>
      </c>
      <c r="N251" s="57" t="s">
        <v>537</v>
      </c>
      <c r="O251" s="57" t="s">
        <v>537</v>
      </c>
      <c r="P251" s="63" t="s">
        <v>537</v>
      </c>
      <c r="Q251" s="57" t="s">
        <v>537</v>
      </c>
      <c r="R251" s="63">
        <f t="shared" si="9"/>
        <v>1359.32</v>
      </c>
      <c r="S251" s="64"/>
      <c r="T251" s="75">
        <v>995</v>
      </c>
      <c r="U251" s="66" t="s">
        <v>146</v>
      </c>
      <c r="V251" s="66" t="s">
        <v>127</v>
      </c>
      <c r="W251" s="64"/>
      <c r="X251" s="63"/>
      <c r="Y251" s="63"/>
      <c r="Z251" s="63">
        <f t="shared" si="8"/>
        <v>1359.32</v>
      </c>
      <c r="AA251" s="68">
        <f t="shared" si="11"/>
        <v>995</v>
      </c>
      <c r="AB251" s="62"/>
      <c r="AC251" s="62"/>
      <c r="AD251" s="62"/>
      <c r="AE251" s="62">
        <f t="shared" si="10"/>
        <v>1</v>
      </c>
      <c r="AF251" s="62" t="s">
        <v>537</v>
      </c>
      <c r="AG251" s="62" t="s">
        <v>537</v>
      </c>
      <c r="AH251" s="62" t="s">
        <v>537</v>
      </c>
      <c r="AI251" s="62">
        <v>1</v>
      </c>
      <c r="AJ251" s="62" t="s">
        <v>537</v>
      </c>
      <c r="AK251" s="62" t="s">
        <v>537</v>
      </c>
      <c r="AL251" s="62" t="s">
        <v>537</v>
      </c>
      <c r="AM251" s="69" t="s">
        <v>539</v>
      </c>
    </row>
    <row r="252" spans="1:39" ht="35.25" thickBot="1" thickTop="1">
      <c r="A252" s="57" t="s">
        <v>534</v>
      </c>
      <c r="B252" s="117">
        <v>5234000480779</v>
      </c>
      <c r="C252" s="59">
        <f t="shared" si="12"/>
        <v>69</v>
      </c>
      <c r="D252" s="60" t="s">
        <v>608</v>
      </c>
      <c r="E252" s="61" t="s">
        <v>238</v>
      </c>
      <c r="F252" s="57" t="s">
        <v>82</v>
      </c>
      <c r="G252" s="62"/>
      <c r="H252" s="63">
        <v>278.01</v>
      </c>
      <c r="I252" s="57" t="s">
        <v>555</v>
      </c>
      <c r="J252" s="63">
        <v>317.44</v>
      </c>
      <c r="K252" s="57" t="s">
        <v>555</v>
      </c>
      <c r="L252" s="63">
        <v>380.54</v>
      </c>
      <c r="M252" s="57" t="s">
        <v>555</v>
      </c>
      <c r="N252" s="57" t="s">
        <v>537</v>
      </c>
      <c r="O252" s="57" t="s">
        <v>537</v>
      </c>
      <c r="P252" s="63" t="s">
        <v>537</v>
      </c>
      <c r="Q252" s="57" t="s">
        <v>537</v>
      </c>
      <c r="R252" s="63">
        <f t="shared" si="9"/>
        <v>325.33</v>
      </c>
      <c r="S252" s="64"/>
      <c r="T252" s="75">
        <v>249</v>
      </c>
      <c r="U252" s="66" t="s">
        <v>93</v>
      </c>
      <c r="V252" s="66" t="s">
        <v>94</v>
      </c>
      <c r="W252" s="64"/>
      <c r="X252" s="63"/>
      <c r="Y252" s="63"/>
      <c r="Z252" s="63">
        <f t="shared" si="8"/>
        <v>650.66</v>
      </c>
      <c r="AA252" s="68">
        <f t="shared" si="11"/>
        <v>498</v>
      </c>
      <c r="AB252" s="62"/>
      <c r="AC252" s="62"/>
      <c r="AD252" s="62"/>
      <c r="AE252" s="62">
        <f t="shared" si="10"/>
        <v>2</v>
      </c>
      <c r="AF252" s="62" t="s">
        <v>537</v>
      </c>
      <c r="AG252" s="62" t="s">
        <v>537</v>
      </c>
      <c r="AH252" s="62" t="s">
        <v>537</v>
      </c>
      <c r="AI252" s="62">
        <v>2</v>
      </c>
      <c r="AJ252" s="62" t="s">
        <v>537</v>
      </c>
      <c r="AK252" s="62" t="s">
        <v>537</v>
      </c>
      <c r="AL252" s="62" t="s">
        <v>537</v>
      </c>
      <c r="AM252" s="69" t="s">
        <v>539</v>
      </c>
    </row>
    <row r="253" spans="1:39" ht="69" thickBot="1" thickTop="1">
      <c r="A253" s="57" t="s">
        <v>534</v>
      </c>
      <c r="B253" s="58" t="s">
        <v>239</v>
      </c>
      <c r="C253" s="59">
        <f t="shared" si="12"/>
        <v>70</v>
      </c>
      <c r="D253" s="60" t="s">
        <v>609</v>
      </c>
      <c r="E253" s="61" t="s">
        <v>240</v>
      </c>
      <c r="F253" s="57" t="s">
        <v>536</v>
      </c>
      <c r="G253" s="62"/>
      <c r="H253" s="63">
        <v>480.82</v>
      </c>
      <c r="I253" s="57" t="s">
        <v>568</v>
      </c>
      <c r="J253" s="63">
        <v>462</v>
      </c>
      <c r="K253" s="57" t="s">
        <v>568</v>
      </c>
      <c r="L253" s="63">
        <v>515.61</v>
      </c>
      <c r="M253" s="57" t="s">
        <v>568</v>
      </c>
      <c r="N253" s="57" t="s">
        <v>537</v>
      </c>
      <c r="O253" s="57" t="s">
        <v>537</v>
      </c>
      <c r="P253" s="63" t="s">
        <v>537</v>
      </c>
      <c r="Q253" s="57" t="s">
        <v>537</v>
      </c>
      <c r="R253" s="63">
        <f t="shared" si="9"/>
        <v>486.14</v>
      </c>
      <c r="S253" s="64"/>
      <c r="T253" s="75">
        <v>486.14</v>
      </c>
      <c r="U253" s="66" t="s">
        <v>165</v>
      </c>
      <c r="V253" s="66" t="s">
        <v>166</v>
      </c>
      <c r="W253" s="64"/>
      <c r="X253" s="63"/>
      <c r="Y253" s="63"/>
      <c r="Z253" s="63">
        <f t="shared" si="8"/>
        <v>2430.7</v>
      </c>
      <c r="AA253" s="68">
        <f t="shared" si="11"/>
        <v>2430.7</v>
      </c>
      <c r="AB253" s="62"/>
      <c r="AC253" s="62"/>
      <c r="AD253" s="62"/>
      <c r="AE253" s="62">
        <f t="shared" si="10"/>
        <v>5</v>
      </c>
      <c r="AF253" s="62" t="s">
        <v>537</v>
      </c>
      <c r="AG253" s="62" t="s">
        <v>537</v>
      </c>
      <c r="AH253" s="62" t="s">
        <v>537</v>
      </c>
      <c r="AI253" s="62" t="s">
        <v>537</v>
      </c>
      <c r="AJ253" s="62">
        <v>5</v>
      </c>
      <c r="AK253" s="62" t="s">
        <v>537</v>
      </c>
      <c r="AL253" s="62" t="s">
        <v>537</v>
      </c>
      <c r="AM253" s="69" t="s">
        <v>539</v>
      </c>
    </row>
    <row r="254" spans="1:39" ht="80.25" thickBot="1" thickTop="1">
      <c r="A254" s="57" t="s">
        <v>534</v>
      </c>
      <c r="B254" s="58" t="s">
        <v>241</v>
      </c>
      <c r="C254" s="59">
        <f t="shared" si="12"/>
        <v>71</v>
      </c>
      <c r="D254" s="60" t="s">
        <v>610</v>
      </c>
      <c r="E254" s="61" t="s">
        <v>242</v>
      </c>
      <c r="F254" s="57" t="s">
        <v>37</v>
      </c>
      <c r="G254" s="62"/>
      <c r="H254" s="63">
        <v>19.47</v>
      </c>
      <c r="I254" s="57" t="s">
        <v>262</v>
      </c>
      <c r="J254" s="63">
        <v>22.77</v>
      </c>
      <c r="K254" s="57" t="s">
        <v>262</v>
      </c>
      <c r="L254" s="63">
        <v>16</v>
      </c>
      <c r="M254" s="57" t="s">
        <v>262</v>
      </c>
      <c r="N254" s="57" t="s">
        <v>537</v>
      </c>
      <c r="O254" s="57" t="s">
        <v>537</v>
      </c>
      <c r="P254" s="63" t="s">
        <v>537</v>
      </c>
      <c r="Q254" s="57" t="s">
        <v>537</v>
      </c>
      <c r="R254" s="63">
        <f t="shared" si="9"/>
        <v>19.41</v>
      </c>
      <c r="S254" s="64"/>
      <c r="T254" s="75">
        <v>19.41</v>
      </c>
      <c r="U254" s="66" t="s">
        <v>69</v>
      </c>
      <c r="V254" s="66" t="s">
        <v>70</v>
      </c>
      <c r="W254" s="64"/>
      <c r="X254" s="63"/>
      <c r="Y254" s="63"/>
      <c r="Z254" s="63">
        <f t="shared" si="8"/>
        <v>194.1</v>
      </c>
      <c r="AA254" s="68">
        <f t="shared" si="11"/>
        <v>194.1</v>
      </c>
      <c r="AB254" s="62"/>
      <c r="AC254" s="62"/>
      <c r="AD254" s="62"/>
      <c r="AE254" s="62">
        <f t="shared" si="10"/>
        <v>10</v>
      </c>
      <c r="AF254" s="62" t="s">
        <v>537</v>
      </c>
      <c r="AG254" s="62" t="s">
        <v>537</v>
      </c>
      <c r="AH254" s="62">
        <v>10</v>
      </c>
      <c r="AI254" s="62" t="s">
        <v>537</v>
      </c>
      <c r="AJ254" s="62" t="s">
        <v>537</v>
      </c>
      <c r="AK254" s="62" t="s">
        <v>537</v>
      </c>
      <c r="AL254" s="62" t="s">
        <v>537</v>
      </c>
      <c r="AM254" s="69" t="s">
        <v>539</v>
      </c>
    </row>
    <row r="255" spans="1:39" ht="57.75" thickBot="1" thickTop="1">
      <c r="A255" s="57" t="s">
        <v>534</v>
      </c>
      <c r="B255" s="58" t="s">
        <v>243</v>
      </c>
      <c r="C255" s="59">
        <f t="shared" si="12"/>
        <v>72</v>
      </c>
      <c r="D255" s="60" t="s">
        <v>611</v>
      </c>
      <c r="E255" s="61" t="s">
        <v>244</v>
      </c>
      <c r="F255" s="57" t="s">
        <v>536</v>
      </c>
      <c r="G255" s="62"/>
      <c r="H255" s="63">
        <v>2.65</v>
      </c>
      <c r="I255" s="57" t="s">
        <v>262</v>
      </c>
      <c r="J255" s="63">
        <v>2.12</v>
      </c>
      <c r="K255" s="57" t="s">
        <v>262</v>
      </c>
      <c r="L255" s="63">
        <v>1.2</v>
      </c>
      <c r="M255" s="57" t="s">
        <v>262</v>
      </c>
      <c r="N255" s="57" t="s">
        <v>537</v>
      </c>
      <c r="O255" s="57" t="s">
        <v>537</v>
      </c>
      <c r="P255" s="63" t="s">
        <v>537</v>
      </c>
      <c r="Q255" s="57" t="s">
        <v>537</v>
      </c>
      <c r="R255" s="63">
        <f t="shared" si="9"/>
        <v>1.99</v>
      </c>
      <c r="S255" s="64"/>
      <c r="T255" s="75">
        <v>2.1</v>
      </c>
      <c r="U255" s="66" t="s">
        <v>48</v>
      </c>
      <c r="V255" s="66" t="s">
        <v>49</v>
      </c>
      <c r="W255" s="64"/>
      <c r="X255" s="63"/>
      <c r="Y255" s="63"/>
      <c r="Z255" s="63">
        <f t="shared" si="8"/>
        <v>199</v>
      </c>
      <c r="AA255" s="68">
        <f t="shared" si="11"/>
        <v>210</v>
      </c>
      <c r="AB255" s="62"/>
      <c r="AC255" s="62"/>
      <c r="AD255" s="62"/>
      <c r="AE255" s="62">
        <f t="shared" si="10"/>
        <v>100</v>
      </c>
      <c r="AF255" s="62" t="s">
        <v>537</v>
      </c>
      <c r="AG255" s="62" t="s">
        <v>537</v>
      </c>
      <c r="AH255" s="62">
        <v>100</v>
      </c>
      <c r="AI255" s="62" t="s">
        <v>537</v>
      </c>
      <c r="AJ255" s="62" t="s">
        <v>537</v>
      </c>
      <c r="AK255" s="62" t="s">
        <v>537</v>
      </c>
      <c r="AL255" s="62" t="s">
        <v>537</v>
      </c>
      <c r="AM255" s="69" t="s">
        <v>539</v>
      </c>
    </row>
    <row r="256" spans="1:39" ht="125.25" thickBot="1" thickTop="1">
      <c r="A256" s="57" t="s">
        <v>534</v>
      </c>
      <c r="B256" s="58" t="s">
        <v>245</v>
      </c>
      <c r="C256" s="59">
        <f t="shared" si="12"/>
        <v>73</v>
      </c>
      <c r="D256" s="60" t="s">
        <v>612</v>
      </c>
      <c r="E256" s="61" t="s">
        <v>246</v>
      </c>
      <c r="F256" s="57" t="s">
        <v>37</v>
      </c>
      <c r="G256" s="62"/>
      <c r="H256" s="63">
        <v>2.76</v>
      </c>
      <c r="I256" s="57" t="s">
        <v>262</v>
      </c>
      <c r="J256" s="63">
        <v>2.1</v>
      </c>
      <c r="K256" s="57" t="s">
        <v>262</v>
      </c>
      <c r="L256" s="63">
        <v>1.22</v>
      </c>
      <c r="M256" s="57" t="s">
        <v>262</v>
      </c>
      <c r="N256" s="57" t="s">
        <v>537</v>
      </c>
      <c r="O256" s="57" t="s">
        <v>537</v>
      </c>
      <c r="P256" s="63" t="s">
        <v>537</v>
      </c>
      <c r="Q256" s="57" t="s">
        <v>537</v>
      </c>
      <c r="R256" s="63">
        <f t="shared" si="9"/>
        <v>2.03</v>
      </c>
      <c r="S256" s="64"/>
      <c r="T256" s="75">
        <v>2.07</v>
      </c>
      <c r="U256" s="66" t="s">
        <v>69</v>
      </c>
      <c r="V256" s="66" t="s">
        <v>70</v>
      </c>
      <c r="W256" s="64"/>
      <c r="X256" s="63"/>
      <c r="Y256" s="63"/>
      <c r="Z256" s="63">
        <f t="shared" si="8"/>
        <v>101.49999999999999</v>
      </c>
      <c r="AA256" s="68">
        <f t="shared" si="11"/>
        <v>103.49999999999999</v>
      </c>
      <c r="AB256" s="62"/>
      <c r="AC256" s="62"/>
      <c r="AD256" s="62"/>
      <c r="AE256" s="62">
        <f t="shared" si="10"/>
        <v>50</v>
      </c>
      <c r="AF256" s="62" t="s">
        <v>537</v>
      </c>
      <c r="AG256" s="62" t="s">
        <v>537</v>
      </c>
      <c r="AH256" s="62">
        <v>50</v>
      </c>
      <c r="AI256" s="62" t="s">
        <v>537</v>
      </c>
      <c r="AJ256" s="62" t="s">
        <v>537</v>
      </c>
      <c r="AK256" s="62" t="s">
        <v>537</v>
      </c>
      <c r="AL256" s="62" t="s">
        <v>537</v>
      </c>
      <c r="AM256" s="69" t="s">
        <v>539</v>
      </c>
    </row>
    <row r="257" spans="1:39" ht="91.5" thickBot="1" thickTop="1">
      <c r="A257" s="57" t="s">
        <v>534</v>
      </c>
      <c r="B257" s="58" t="s">
        <v>247</v>
      </c>
      <c r="C257" s="59">
        <f t="shared" si="12"/>
        <v>74</v>
      </c>
      <c r="D257" s="60" t="s">
        <v>613</v>
      </c>
      <c r="E257" s="61" t="s">
        <v>614</v>
      </c>
      <c r="F257" s="57" t="s">
        <v>82</v>
      </c>
      <c r="G257" s="62"/>
      <c r="H257" s="63">
        <v>1.46</v>
      </c>
      <c r="I257" s="57" t="s">
        <v>262</v>
      </c>
      <c r="J257" s="63">
        <v>1.9</v>
      </c>
      <c r="K257" s="57" t="s">
        <v>262</v>
      </c>
      <c r="L257" s="63">
        <v>1.43</v>
      </c>
      <c r="M257" s="57" t="s">
        <v>262</v>
      </c>
      <c r="N257" s="57" t="s">
        <v>537</v>
      </c>
      <c r="O257" s="57" t="s">
        <v>537</v>
      </c>
      <c r="P257" s="63" t="s">
        <v>537</v>
      </c>
      <c r="Q257" s="57" t="s">
        <v>537</v>
      </c>
      <c r="R257" s="63">
        <f t="shared" si="9"/>
        <v>1.6</v>
      </c>
      <c r="S257" s="64"/>
      <c r="T257" s="75">
        <v>1</v>
      </c>
      <c r="U257" s="66" t="s">
        <v>69</v>
      </c>
      <c r="V257" s="66" t="s">
        <v>70</v>
      </c>
      <c r="W257" s="64"/>
      <c r="X257" s="63"/>
      <c r="Y257" s="63"/>
      <c r="Z257" s="63">
        <f t="shared" si="8"/>
        <v>320</v>
      </c>
      <c r="AA257" s="68">
        <f t="shared" si="11"/>
        <v>200</v>
      </c>
      <c r="AB257" s="62"/>
      <c r="AC257" s="62"/>
      <c r="AD257" s="62"/>
      <c r="AE257" s="62">
        <f t="shared" si="10"/>
        <v>200</v>
      </c>
      <c r="AF257" s="62" t="s">
        <v>537</v>
      </c>
      <c r="AG257" s="62" t="s">
        <v>537</v>
      </c>
      <c r="AH257" s="62">
        <v>200</v>
      </c>
      <c r="AI257" s="62" t="s">
        <v>537</v>
      </c>
      <c r="AJ257" s="62" t="s">
        <v>537</v>
      </c>
      <c r="AK257" s="62" t="s">
        <v>537</v>
      </c>
      <c r="AL257" s="62" t="s">
        <v>537</v>
      </c>
      <c r="AM257" s="69" t="s">
        <v>539</v>
      </c>
    </row>
    <row r="258" spans="1:39" ht="114" thickBot="1" thickTop="1">
      <c r="A258" s="57" t="s">
        <v>534</v>
      </c>
      <c r="B258" s="58" t="s">
        <v>249</v>
      </c>
      <c r="C258" s="59">
        <f t="shared" si="12"/>
        <v>75</v>
      </c>
      <c r="D258" s="60" t="s">
        <v>615</v>
      </c>
      <c r="E258" s="61" t="s">
        <v>250</v>
      </c>
      <c r="F258" s="57" t="s">
        <v>82</v>
      </c>
      <c r="G258" s="62"/>
      <c r="H258" s="63">
        <v>1.46</v>
      </c>
      <c r="I258" s="57" t="s">
        <v>262</v>
      </c>
      <c r="J258" s="63">
        <v>1.9</v>
      </c>
      <c r="K258" s="57" t="s">
        <v>262</v>
      </c>
      <c r="L258" s="63">
        <v>1.43</v>
      </c>
      <c r="M258" s="57" t="s">
        <v>262</v>
      </c>
      <c r="N258" s="57" t="s">
        <v>537</v>
      </c>
      <c r="O258" s="57" t="s">
        <v>537</v>
      </c>
      <c r="P258" s="63" t="s">
        <v>537</v>
      </c>
      <c r="Q258" s="57" t="s">
        <v>537</v>
      </c>
      <c r="R258" s="63">
        <f t="shared" si="9"/>
        <v>1.6</v>
      </c>
      <c r="S258" s="64"/>
      <c r="T258" s="75">
        <v>1.25</v>
      </c>
      <c r="U258" s="66" t="s">
        <v>69</v>
      </c>
      <c r="V258" s="66" t="s">
        <v>70</v>
      </c>
      <c r="W258" s="64"/>
      <c r="X258" s="63"/>
      <c r="Y258" s="63"/>
      <c r="Z258" s="63">
        <f t="shared" si="8"/>
        <v>160</v>
      </c>
      <c r="AA258" s="68">
        <f t="shared" si="11"/>
        <v>125</v>
      </c>
      <c r="AB258" s="62"/>
      <c r="AC258" s="62"/>
      <c r="AD258" s="62"/>
      <c r="AE258" s="62">
        <f t="shared" si="10"/>
        <v>100</v>
      </c>
      <c r="AF258" s="62" t="s">
        <v>537</v>
      </c>
      <c r="AG258" s="62" t="s">
        <v>537</v>
      </c>
      <c r="AH258" s="62">
        <v>100</v>
      </c>
      <c r="AI258" s="62" t="s">
        <v>537</v>
      </c>
      <c r="AJ258" s="62" t="s">
        <v>537</v>
      </c>
      <c r="AK258" s="62" t="s">
        <v>537</v>
      </c>
      <c r="AL258" s="62" t="s">
        <v>537</v>
      </c>
      <c r="AM258" s="69" t="s">
        <v>539</v>
      </c>
    </row>
    <row r="259" spans="1:39" ht="57.75" thickBot="1" thickTop="1">
      <c r="A259" s="57" t="s">
        <v>534</v>
      </c>
      <c r="B259" s="58" t="s">
        <v>251</v>
      </c>
      <c r="C259" s="59">
        <f t="shared" si="12"/>
        <v>76</v>
      </c>
      <c r="D259" s="60" t="s">
        <v>616</v>
      </c>
      <c r="E259" s="61" t="s">
        <v>254</v>
      </c>
      <c r="F259" s="57" t="s">
        <v>536</v>
      </c>
      <c r="G259" s="62"/>
      <c r="H259" s="63">
        <v>99</v>
      </c>
      <c r="I259" s="57" t="s">
        <v>541</v>
      </c>
      <c r="J259" s="63">
        <v>102.79</v>
      </c>
      <c r="K259" s="57" t="s">
        <v>617</v>
      </c>
      <c r="L259" s="63">
        <v>85.26</v>
      </c>
      <c r="M259" s="57" t="s">
        <v>617</v>
      </c>
      <c r="N259" s="88">
        <v>82.5</v>
      </c>
      <c r="O259" s="57" t="s">
        <v>617</v>
      </c>
      <c r="P259" s="63" t="s">
        <v>537</v>
      </c>
      <c r="Q259" s="57" t="s">
        <v>537</v>
      </c>
      <c r="R259" s="63">
        <f>ROUND((H259+J259+L259+N259)/4,2)</f>
        <v>92.39</v>
      </c>
      <c r="S259" s="64"/>
      <c r="T259" s="75">
        <v>108</v>
      </c>
      <c r="U259" s="66" t="s">
        <v>48</v>
      </c>
      <c r="V259" s="66" t="s">
        <v>49</v>
      </c>
      <c r="W259" s="64"/>
      <c r="X259" s="63"/>
      <c r="Y259" s="63"/>
      <c r="Z259" s="63">
        <f t="shared" si="8"/>
        <v>461.95</v>
      </c>
      <c r="AA259" s="68">
        <f t="shared" si="11"/>
        <v>540</v>
      </c>
      <c r="AB259" s="62"/>
      <c r="AC259" s="62"/>
      <c r="AD259" s="62"/>
      <c r="AE259" s="62">
        <f t="shared" si="10"/>
        <v>5</v>
      </c>
      <c r="AF259" s="62" t="s">
        <v>537</v>
      </c>
      <c r="AG259" s="62">
        <v>5</v>
      </c>
      <c r="AH259" s="62" t="s">
        <v>537</v>
      </c>
      <c r="AI259" s="62" t="s">
        <v>537</v>
      </c>
      <c r="AJ259" s="62" t="s">
        <v>537</v>
      </c>
      <c r="AK259" s="62" t="s">
        <v>537</v>
      </c>
      <c r="AL259" s="62" t="s">
        <v>537</v>
      </c>
      <c r="AM259" s="69" t="s">
        <v>539</v>
      </c>
    </row>
    <row r="260" spans="1:39" ht="57.75" thickBot="1" thickTop="1">
      <c r="A260" s="57" t="s">
        <v>534</v>
      </c>
      <c r="B260" s="58" t="s">
        <v>255</v>
      </c>
      <c r="C260" s="59">
        <f t="shared" si="12"/>
        <v>77</v>
      </c>
      <c r="D260" s="60" t="s">
        <v>618</v>
      </c>
      <c r="E260" s="61" t="s">
        <v>256</v>
      </c>
      <c r="F260" s="57" t="s">
        <v>27</v>
      </c>
      <c r="G260" s="62"/>
      <c r="H260" s="63">
        <v>6.3</v>
      </c>
      <c r="I260" s="57" t="s">
        <v>541</v>
      </c>
      <c r="J260" s="63">
        <v>6.1</v>
      </c>
      <c r="K260" s="57" t="s">
        <v>541</v>
      </c>
      <c r="L260" s="63">
        <v>7.88</v>
      </c>
      <c r="M260" s="57" t="s">
        <v>541</v>
      </c>
      <c r="N260" s="57" t="s">
        <v>537</v>
      </c>
      <c r="O260" s="57" t="s">
        <v>537</v>
      </c>
      <c r="P260" s="63" t="s">
        <v>537</v>
      </c>
      <c r="Q260" s="57" t="s">
        <v>537</v>
      </c>
      <c r="R260" s="63">
        <f t="shared" si="9"/>
        <v>6.76</v>
      </c>
      <c r="S260" s="64"/>
      <c r="T260" s="75">
        <v>10.06</v>
      </c>
      <c r="U260" s="66" t="s">
        <v>29</v>
      </c>
      <c r="V260" s="66" t="s">
        <v>30</v>
      </c>
      <c r="W260" s="64"/>
      <c r="X260" s="63"/>
      <c r="Y260" s="63"/>
      <c r="Z260" s="63">
        <f t="shared" si="8"/>
        <v>33.8</v>
      </c>
      <c r="AA260" s="68">
        <f t="shared" si="11"/>
        <v>50.300000000000004</v>
      </c>
      <c r="AB260" s="62"/>
      <c r="AC260" s="62"/>
      <c r="AD260" s="62"/>
      <c r="AE260" s="62">
        <f t="shared" si="10"/>
        <v>5</v>
      </c>
      <c r="AF260" s="62" t="s">
        <v>537</v>
      </c>
      <c r="AG260" s="62">
        <v>5</v>
      </c>
      <c r="AH260" s="62" t="s">
        <v>537</v>
      </c>
      <c r="AI260" s="62" t="s">
        <v>537</v>
      </c>
      <c r="AJ260" s="62" t="s">
        <v>537</v>
      </c>
      <c r="AK260" s="62" t="s">
        <v>537</v>
      </c>
      <c r="AL260" s="62" t="s">
        <v>537</v>
      </c>
      <c r="AM260" s="69" t="s">
        <v>539</v>
      </c>
    </row>
    <row r="261" spans="1:39" ht="24" thickBot="1" thickTop="1">
      <c r="A261" s="45" t="s">
        <v>534</v>
      </c>
      <c r="B261" s="46" t="s">
        <v>257</v>
      </c>
      <c r="C261" s="47">
        <f t="shared" si="12"/>
        <v>78</v>
      </c>
      <c r="D261" s="48" t="s">
        <v>619</v>
      </c>
      <c r="E261" s="49" t="s">
        <v>259</v>
      </c>
      <c r="F261" s="45" t="s">
        <v>27</v>
      </c>
      <c r="G261" s="50"/>
      <c r="H261" s="51">
        <v>1.99</v>
      </c>
      <c r="I261" s="45" t="s">
        <v>559</v>
      </c>
      <c r="J261" s="51">
        <v>1.69</v>
      </c>
      <c r="K261" s="45" t="s">
        <v>559</v>
      </c>
      <c r="L261" s="51">
        <v>1.53</v>
      </c>
      <c r="M261" s="45" t="s">
        <v>559</v>
      </c>
      <c r="N261" s="45" t="s">
        <v>537</v>
      </c>
      <c r="O261" s="45" t="s">
        <v>537</v>
      </c>
      <c r="P261" s="51" t="s">
        <v>537</v>
      </c>
      <c r="Q261" s="45" t="s">
        <v>537</v>
      </c>
      <c r="R261" s="51">
        <f t="shared" si="9"/>
        <v>1.74</v>
      </c>
      <c r="S261" s="52">
        <f>Z261</f>
        <v>104.4</v>
      </c>
      <c r="T261" s="52"/>
      <c r="U261" s="52" t="s">
        <v>538</v>
      </c>
      <c r="V261" s="52"/>
      <c r="W261" s="52"/>
      <c r="X261" s="51"/>
      <c r="Y261" s="51"/>
      <c r="Z261" s="51">
        <f t="shared" si="8"/>
        <v>104.4</v>
      </c>
      <c r="AA261" s="55"/>
      <c r="AB261" s="50"/>
      <c r="AC261" s="50"/>
      <c r="AD261" s="50"/>
      <c r="AE261" s="50">
        <f t="shared" si="10"/>
        <v>60</v>
      </c>
      <c r="AF261" s="50" t="s">
        <v>537</v>
      </c>
      <c r="AG261" s="50" t="s">
        <v>537</v>
      </c>
      <c r="AH261" s="50" t="s">
        <v>537</v>
      </c>
      <c r="AI261" s="50" t="s">
        <v>537</v>
      </c>
      <c r="AJ261" s="50" t="s">
        <v>537</v>
      </c>
      <c r="AK261" s="50" t="s">
        <v>537</v>
      </c>
      <c r="AL261" s="50">
        <v>60</v>
      </c>
      <c r="AM261" s="56" t="s">
        <v>539</v>
      </c>
    </row>
    <row r="262" spans="1:39" ht="35.25" thickBot="1" thickTop="1">
      <c r="A262" s="45" t="s">
        <v>534</v>
      </c>
      <c r="B262" s="46" t="s">
        <v>260</v>
      </c>
      <c r="C262" s="47">
        <f t="shared" si="12"/>
        <v>79</v>
      </c>
      <c r="D262" s="48" t="s">
        <v>620</v>
      </c>
      <c r="E262" s="49" t="s">
        <v>261</v>
      </c>
      <c r="F262" s="45" t="s">
        <v>262</v>
      </c>
      <c r="G262" s="50"/>
      <c r="H262" s="51">
        <v>13.6</v>
      </c>
      <c r="I262" s="45" t="s">
        <v>568</v>
      </c>
      <c r="J262" s="51">
        <v>7.4</v>
      </c>
      <c r="K262" s="45" t="s">
        <v>568</v>
      </c>
      <c r="L262" s="51">
        <v>8.1</v>
      </c>
      <c r="M262" s="45" t="s">
        <v>568</v>
      </c>
      <c r="N262" s="45" t="s">
        <v>537</v>
      </c>
      <c r="O262" s="45" t="s">
        <v>537</v>
      </c>
      <c r="P262" s="51" t="s">
        <v>537</v>
      </c>
      <c r="Q262" s="45" t="s">
        <v>537</v>
      </c>
      <c r="R262" s="51">
        <f t="shared" si="9"/>
        <v>9.7</v>
      </c>
      <c r="S262" s="52">
        <f>Z262</f>
        <v>291</v>
      </c>
      <c r="T262" s="52"/>
      <c r="U262" s="52" t="s">
        <v>561</v>
      </c>
      <c r="V262" s="52"/>
      <c r="W262" s="52"/>
      <c r="X262" s="51"/>
      <c r="Y262" s="51"/>
      <c r="Z262" s="51">
        <f t="shared" si="8"/>
        <v>291</v>
      </c>
      <c r="AA262" s="55"/>
      <c r="AB262" s="50"/>
      <c r="AC262" s="50"/>
      <c r="AD262" s="50"/>
      <c r="AE262" s="50">
        <f t="shared" si="10"/>
        <v>30</v>
      </c>
      <c r="AF262" s="50" t="s">
        <v>537</v>
      </c>
      <c r="AG262" s="50" t="s">
        <v>537</v>
      </c>
      <c r="AH262" s="50" t="s">
        <v>537</v>
      </c>
      <c r="AI262" s="50" t="s">
        <v>537</v>
      </c>
      <c r="AJ262" s="50">
        <v>30</v>
      </c>
      <c r="AK262" s="50" t="s">
        <v>537</v>
      </c>
      <c r="AL262" s="50" t="s">
        <v>537</v>
      </c>
      <c r="AM262" s="56" t="s">
        <v>539</v>
      </c>
    </row>
    <row r="263" spans="1:39" ht="35.25" thickBot="1" thickTop="1">
      <c r="A263" s="45" t="s">
        <v>534</v>
      </c>
      <c r="B263" s="46" t="s">
        <v>263</v>
      </c>
      <c r="C263" s="47">
        <f t="shared" si="12"/>
        <v>80</v>
      </c>
      <c r="D263" s="48" t="s">
        <v>621</v>
      </c>
      <c r="E263" s="49" t="s">
        <v>265</v>
      </c>
      <c r="F263" s="45" t="s">
        <v>27</v>
      </c>
      <c r="G263" s="50"/>
      <c r="H263" s="51">
        <v>8.65</v>
      </c>
      <c r="I263" s="45" t="s">
        <v>568</v>
      </c>
      <c r="J263" s="51">
        <v>9.9</v>
      </c>
      <c r="K263" s="45" t="s">
        <v>568</v>
      </c>
      <c r="L263" s="51">
        <v>11.65</v>
      </c>
      <c r="M263" s="45" t="s">
        <v>568</v>
      </c>
      <c r="N263" s="45" t="s">
        <v>537</v>
      </c>
      <c r="O263" s="45" t="s">
        <v>537</v>
      </c>
      <c r="P263" s="51" t="s">
        <v>537</v>
      </c>
      <c r="Q263" s="45" t="s">
        <v>537</v>
      </c>
      <c r="R263" s="51">
        <f t="shared" si="9"/>
        <v>10.07</v>
      </c>
      <c r="S263" s="52">
        <f>Z263</f>
        <v>302.1</v>
      </c>
      <c r="T263" s="52"/>
      <c r="U263" s="52" t="s">
        <v>561</v>
      </c>
      <c r="V263" s="52"/>
      <c r="W263" s="52"/>
      <c r="X263" s="51"/>
      <c r="Y263" s="51"/>
      <c r="Z263" s="51">
        <f t="shared" si="8"/>
        <v>302.1</v>
      </c>
      <c r="AA263" s="55"/>
      <c r="AB263" s="50"/>
      <c r="AC263" s="50"/>
      <c r="AD263" s="50"/>
      <c r="AE263" s="50">
        <f t="shared" si="10"/>
        <v>30</v>
      </c>
      <c r="AF263" s="50" t="s">
        <v>537</v>
      </c>
      <c r="AG263" s="50" t="s">
        <v>537</v>
      </c>
      <c r="AH263" s="50" t="s">
        <v>537</v>
      </c>
      <c r="AI263" s="50" t="s">
        <v>537</v>
      </c>
      <c r="AJ263" s="50">
        <v>30</v>
      </c>
      <c r="AK263" s="50" t="s">
        <v>537</v>
      </c>
      <c r="AL263" s="50" t="s">
        <v>537</v>
      </c>
      <c r="AM263" s="56" t="s">
        <v>539</v>
      </c>
    </row>
    <row r="264" spans="1:39" ht="46.5" thickBot="1" thickTop="1">
      <c r="A264" s="45" t="s">
        <v>534</v>
      </c>
      <c r="B264" s="46" t="s">
        <v>266</v>
      </c>
      <c r="C264" s="47">
        <f t="shared" si="12"/>
        <v>81</v>
      </c>
      <c r="D264" s="48" t="s">
        <v>268</v>
      </c>
      <c r="E264" s="49" t="s">
        <v>268</v>
      </c>
      <c r="F264" s="45" t="s">
        <v>536</v>
      </c>
      <c r="G264" s="50"/>
      <c r="H264" s="51">
        <v>1.83</v>
      </c>
      <c r="I264" s="45" t="s">
        <v>541</v>
      </c>
      <c r="J264" s="51">
        <v>1.99</v>
      </c>
      <c r="K264" s="45" t="s">
        <v>541</v>
      </c>
      <c r="L264" s="51">
        <v>1.99</v>
      </c>
      <c r="M264" s="45" t="s">
        <v>541</v>
      </c>
      <c r="N264" s="45" t="s">
        <v>537</v>
      </c>
      <c r="O264" s="45" t="s">
        <v>537</v>
      </c>
      <c r="P264" s="51" t="s">
        <v>537</v>
      </c>
      <c r="Q264" s="45" t="s">
        <v>537</v>
      </c>
      <c r="R264" s="51">
        <f t="shared" si="9"/>
        <v>1.94</v>
      </c>
      <c r="S264" s="52">
        <f>Z264</f>
        <v>106.7</v>
      </c>
      <c r="T264" s="52"/>
      <c r="U264" s="52" t="s">
        <v>622</v>
      </c>
      <c r="V264" s="52"/>
      <c r="W264" s="52"/>
      <c r="X264" s="51"/>
      <c r="Y264" s="51"/>
      <c r="Z264" s="51">
        <f t="shared" si="8"/>
        <v>106.7</v>
      </c>
      <c r="AA264" s="55"/>
      <c r="AB264" s="50"/>
      <c r="AC264" s="50"/>
      <c r="AD264" s="50"/>
      <c r="AE264" s="50">
        <f t="shared" si="10"/>
        <v>55</v>
      </c>
      <c r="AF264" s="50" t="s">
        <v>537</v>
      </c>
      <c r="AG264" s="50">
        <v>25</v>
      </c>
      <c r="AH264" s="50" t="s">
        <v>537</v>
      </c>
      <c r="AI264" s="50" t="s">
        <v>537</v>
      </c>
      <c r="AJ264" s="50">
        <v>30</v>
      </c>
      <c r="AK264" s="50" t="s">
        <v>537</v>
      </c>
      <c r="AL264" s="50" t="s">
        <v>537</v>
      </c>
      <c r="AM264" s="56" t="s">
        <v>539</v>
      </c>
    </row>
    <row r="265" spans="1:39" ht="46.5" thickBot="1" thickTop="1">
      <c r="A265" s="45" t="s">
        <v>534</v>
      </c>
      <c r="B265" s="46" t="s">
        <v>269</v>
      </c>
      <c r="C265" s="47">
        <f t="shared" si="12"/>
        <v>82</v>
      </c>
      <c r="D265" s="48" t="s">
        <v>270</v>
      </c>
      <c r="E265" s="49" t="s">
        <v>270</v>
      </c>
      <c r="F265" s="45" t="s">
        <v>536</v>
      </c>
      <c r="G265" s="50"/>
      <c r="H265" s="51">
        <v>10.79</v>
      </c>
      <c r="I265" s="45" t="s">
        <v>568</v>
      </c>
      <c r="J265" s="51">
        <v>16.8</v>
      </c>
      <c r="K265" s="45" t="s">
        <v>568</v>
      </c>
      <c r="L265" s="51">
        <v>12.29</v>
      </c>
      <c r="M265" s="45" t="s">
        <v>568</v>
      </c>
      <c r="N265" s="45" t="s">
        <v>537</v>
      </c>
      <c r="O265" s="45" t="s">
        <v>537</v>
      </c>
      <c r="P265" s="51" t="s">
        <v>537</v>
      </c>
      <c r="Q265" s="45" t="s">
        <v>537</v>
      </c>
      <c r="R265" s="51">
        <f t="shared" si="9"/>
        <v>13.29</v>
      </c>
      <c r="S265" s="52">
        <f>Z265</f>
        <v>398.7</v>
      </c>
      <c r="T265" s="52"/>
      <c r="U265" s="52" t="s">
        <v>622</v>
      </c>
      <c r="V265" s="52"/>
      <c r="W265" s="52"/>
      <c r="X265" s="51"/>
      <c r="Y265" s="51"/>
      <c r="Z265" s="51">
        <f t="shared" si="8"/>
        <v>398.7</v>
      </c>
      <c r="AA265" s="55"/>
      <c r="AB265" s="50"/>
      <c r="AC265" s="50"/>
      <c r="AD265" s="50"/>
      <c r="AE265" s="50">
        <f t="shared" si="10"/>
        <v>30</v>
      </c>
      <c r="AF265" s="50" t="s">
        <v>537</v>
      </c>
      <c r="AG265" s="50" t="s">
        <v>537</v>
      </c>
      <c r="AH265" s="50" t="s">
        <v>537</v>
      </c>
      <c r="AI265" s="50" t="s">
        <v>537</v>
      </c>
      <c r="AJ265" s="50">
        <v>30</v>
      </c>
      <c r="AK265" s="50" t="s">
        <v>537</v>
      </c>
      <c r="AL265" s="50" t="s">
        <v>537</v>
      </c>
      <c r="AM265" s="56" t="s">
        <v>539</v>
      </c>
    </row>
    <row r="266" spans="1:39" ht="57.75" thickBot="1" thickTop="1">
      <c r="A266" s="57" t="s">
        <v>534</v>
      </c>
      <c r="B266" s="58" t="s">
        <v>271</v>
      </c>
      <c r="C266" s="59">
        <f t="shared" si="12"/>
        <v>83</v>
      </c>
      <c r="D266" s="60" t="s">
        <v>623</v>
      </c>
      <c r="E266" s="61" t="s">
        <v>272</v>
      </c>
      <c r="F266" s="57" t="s">
        <v>27</v>
      </c>
      <c r="G266" s="62"/>
      <c r="H266" s="63">
        <v>14.57</v>
      </c>
      <c r="I266" s="57" t="s">
        <v>568</v>
      </c>
      <c r="J266" s="63">
        <v>11.65</v>
      </c>
      <c r="K266" s="57" t="s">
        <v>568</v>
      </c>
      <c r="L266" s="63">
        <v>9.8</v>
      </c>
      <c r="M266" s="57" t="s">
        <v>568</v>
      </c>
      <c r="N266" s="63">
        <v>10.2</v>
      </c>
      <c r="O266" s="57" t="s">
        <v>559</v>
      </c>
      <c r="P266" s="63">
        <v>13</v>
      </c>
      <c r="Q266" s="57" t="s">
        <v>559</v>
      </c>
      <c r="R266" s="63">
        <f>ROUND((H266+J266+L266+N266+P266)/5,2)</f>
        <v>11.84</v>
      </c>
      <c r="S266" s="64"/>
      <c r="T266" s="75">
        <v>11.84</v>
      </c>
      <c r="U266" s="66" t="s">
        <v>29</v>
      </c>
      <c r="V266" s="66" t="s">
        <v>30</v>
      </c>
      <c r="W266" s="64"/>
      <c r="X266" s="63"/>
      <c r="Y266" s="63"/>
      <c r="Z266" s="63">
        <f t="shared" si="8"/>
        <v>532.8</v>
      </c>
      <c r="AA266" s="68">
        <f>T266*AE266</f>
        <v>532.8</v>
      </c>
      <c r="AB266" s="62"/>
      <c r="AC266" s="62"/>
      <c r="AD266" s="62"/>
      <c r="AE266" s="62">
        <f t="shared" si="10"/>
        <v>45</v>
      </c>
      <c r="AF266" s="62" t="s">
        <v>537</v>
      </c>
      <c r="AG266" s="62" t="s">
        <v>537</v>
      </c>
      <c r="AH266" s="62" t="s">
        <v>537</v>
      </c>
      <c r="AI266" s="62" t="s">
        <v>537</v>
      </c>
      <c r="AJ266" s="62">
        <v>30</v>
      </c>
      <c r="AK266" s="62" t="s">
        <v>537</v>
      </c>
      <c r="AL266" s="62">
        <v>15</v>
      </c>
      <c r="AM266" s="69" t="s">
        <v>539</v>
      </c>
    </row>
    <row r="267" spans="1:39" ht="69" thickBot="1" thickTop="1">
      <c r="A267" s="57" t="s">
        <v>534</v>
      </c>
      <c r="B267" s="117">
        <v>5234000480780</v>
      </c>
      <c r="C267" s="59">
        <f t="shared" si="12"/>
        <v>84</v>
      </c>
      <c r="D267" s="60" t="s">
        <v>624</v>
      </c>
      <c r="E267" s="61" t="s">
        <v>274</v>
      </c>
      <c r="F267" s="57" t="s">
        <v>82</v>
      </c>
      <c r="G267" s="62"/>
      <c r="H267" s="63">
        <v>385.41</v>
      </c>
      <c r="I267" s="57" t="s">
        <v>555</v>
      </c>
      <c r="J267" s="63">
        <v>420</v>
      </c>
      <c r="K267" s="57" t="s">
        <v>555</v>
      </c>
      <c r="L267" s="63">
        <v>422.29</v>
      </c>
      <c r="M267" s="57" t="s">
        <v>555</v>
      </c>
      <c r="N267" s="57" t="s">
        <v>537</v>
      </c>
      <c r="O267" s="57" t="s">
        <v>537</v>
      </c>
      <c r="P267" s="63" t="s">
        <v>537</v>
      </c>
      <c r="Q267" s="57" t="s">
        <v>537</v>
      </c>
      <c r="R267" s="63">
        <f t="shared" si="9"/>
        <v>409.23</v>
      </c>
      <c r="S267" s="64"/>
      <c r="T267" s="75">
        <v>391</v>
      </c>
      <c r="U267" s="66" t="s">
        <v>275</v>
      </c>
      <c r="V267" s="66" t="s">
        <v>276</v>
      </c>
      <c r="W267" s="64"/>
      <c r="X267" s="63"/>
      <c r="Y267" s="63"/>
      <c r="Z267" s="63">
        <f t="shared" si="8"/>
        <v>818.46</v>
      </c>
      <c r="AA267" s="68">
        <f>T267*AE267</f>
        <v>782</v>
      </c>
      <c r="AB267" s="62"/>
      <c r="AC267" s="62"/>
      <c r="AD267" s="62"/>
      <c r="AE267" s="62">
        <f t="shared" si="10"/>
        <v>2</v>
      </c>
      <c r="AF267" s="62" t="s">
        <v>537</v>
      </c>
      <c r="AG267" s="62" t="s">
        <v>537</v>
      </c>
      <c r="AH267" s="62" t="s">
        <v>537</v>
      </c>
      <c r="AI267" s="62">
        <v>2</v>
      </c>
      <c r="AJ267" s="62" t="s">
        <v>537</v>
      </c>
      <c r="AK267" s="62" t="s">
        <v>537</v>
      </c>
      <c r="AL267" s="62" t="s">
        <v>537</v>
      </c>
      <c r="AM267" s="69" t="s">
        <v>539</v>
      </c>
    </row>
    <row r="268" spans="1:39" ht="46.5" thickBot="1" thickTop="1">
      <c r="A268" s="57" t="s">
        <v>534</v>
      </c>
      <c r="B268" s="58" t="s">
        <v>277</v>
      </c>
      <c r="C268" s="59">
        <f t="shared" si="12"/>
        <v>85</v>
      </c>
      <c r="D268" s="60" t="s">
        <v>625</v>
      </c>
      <c r="E268" s="61" t="s">
        <v>278</v>
      </c>
      <c r="F268" s="57" t="s">
        <v>67</v>
      </c>
      <c r="G268" s="62"/>
      <c r="H268" s="63">
        <v>399.96</v>
      </c>
      <c r="I268" s="57" t="s">
        <v>555</v>
      </c>
      <c r="J268" s="63">
        <v>349</v>
      </c>
      <c r="K268" s="57" t="s">
        <v>555</v>
      </c>
      <c r="L268" s="63">
        <v>334.4</v>
      </c>
      <c r="M268" s="57" t="s">
        <v>555</v>
      </c>
      <c r="N268" s="57" t="s">
        <v>537</v>
      </c>
      <c r="O268" s="57" t="s">
        <v>537</v>
      </c>
      <c r="P268" s="63" t="s">
        <v>537</v>
      </c>
      <c r="Q268" s="57" t="s">
        <v>537</v>
      </c>
      <c r="R268" s="63">
        <f t="shared" si="9"/>
        <v>361.12</v>
      </c>
      <c r="S268" s="64"/>
      <c r="T268" s="75">
        <v>311.46</v>
      </c>
      <c r="U268" s="66" t="s">
        <v>69</v>
      </c>
      <c r="V268" s="66" t="s">
        <v>70</v>
      </c>
      <c r="W268" s="64"/>
      <c r="X268" s="63"/>
      <c r="Y268" s="63"/>
      <c r="Z268" s="63">
        <f t="shared" si="8"/>
        <v>361.12</v>
      </c>
      <c r="AA268" s="68">
        <f>T268*AE268</f>
        <v>311.46</v>
      </c>
      <c r="AB268" s="62"/>
      <c r="AC268" s="62"/>
      <c r="AD268" s="62"/>
      <c r="AE268" s="62">
        <f t="shared" si="10"/>
        <v>1</v>
      </c>
      <c r="AF268" s="62" t="s">
        <v>537</v>
      </c>
      <c r="AG268" s="62" t="s">
        <v>537</v>
      </c>
      <c r="AH268" s="62" t="s">
        <v>537</v>
      </c>
      <c r="AI268" s="62">
        <v>1</v>
      </c>
      <c r="AJ268" s="62" t="s">
        <v>537</v>
      </c>
      <c r="AK268" s="62" t="s">
        <v>537</v>
      </c>
      <c r="AL268" s="62" t="s">
        <v>537</v>
      </c>
      <c r="AM268" s="69" t="s">
        <v>539</v>
      </c>
    </row>
    <row r="269" spans="1:39" ht="57.75" thickBot="1" thickTop="1">
      <c r="A269" s="57" t="s">
        <v>534</v>
      </c>
      <c r="B269" s="117">
        <v>5234000480781</v>
      </c>
      <c r="C269" s="59">
        <f t="shared" si="12"/>
        <v>86</v>
      </c>
      <c r="D269" s="60" t="s">
        <v>626</v>
      </c>
      <c r="E269" s="61" t="s">
        <v>280</v>
      </c>
      <c r="F269" s="57" t="s">
        <v>82</v>
      </c>
      <c r="G269" s="62"/>
      <c r="H269" s="63">
        <v>952</v>
      </c>
      <c r="I269" s="57" t="s">
        <v>555</v>
      </c>
      <c r="J269" s="63">
        <v>640.09</v>
      </c>
      <c r="K269" s="57" t="s">
        <v>555</v>
      </c>
      <c r="L269" s="63">
        <v>931.92</v>
      </c>
      <c r="M269" s="57" t="s">
        <v>555</v>
      </c>
      <c r="N269" s="57" t="s">
        <v>537</v>
      </c>
      <c r="O269" s="57" t="s">
        <v>537</v>
      </c>
      <c r="P269" s="63" t="s">
        <v>537</v>
      </c>
      <c r="Q269" s="57" t="s">
        <v>537</v>
      </c>
      <c r="R269" s="63">
        <f t="shared" si="9"/>
        <v>841.34</v>
      </c>
      <c r="S269" s="64"/>
      <c r="T269" s="75">
        <v>615</v>
      </c>
      <c r="U269" s="66" t="s">
        <v>98</v>
      </c>
      <c r="V269" s="66" t="s">
        <v>99</v>
      </c>
      <c r="W269" s="64"/>
      <c r="X269" s="63"/>
      <c r="Y269" s="63"/>
      <c r="Z269" s="63">
        <f t="shared" si="8"/>
        <v>1682.68</v>
      </c>
      <c r="AA269" s="68">
        <f>T269*AE269</f>
        <v>1230</v>
      </c>
      <c r="AB269" s="62"/>
      <c r="AC269" s="62"/>
      <c r="AD269" s="62"/>
      <c r="AE269" s="62">
        <f t="shared" si="10"/>
        <v>2</v>
      </c>
      <c r="AF269" s="62" t="s">
        <v>537</v>
      </c>
      <c r="AG269" s="62" t="s">
        <v>537</v>
      </c>
      <c r="AH269" s="62" t="s">
        <v>537</v>
      </c>
      <c r="AI269" s="62">
        <v>2</v>
      </c>
      <c r="AJ269" s="62" t="s">
        <v>537</v>
      </c>
      <c r="AK269" s="62" t="s">
        <v>537</v>
      </c>
      <c r="AL269" s="62" t="s">
        <v>537</v>
      </c>
      <c r="AM269" s="69" t="s">
        <v>539</v>
      </c>
    </row>
    <row r="270" spans="1:39" ht="46.5" thickBot="1" thickTop="1">
      <c r="A270" s="45" t="s">
        <v>534</v>
      </c>
      <c r="B270" s="46" t="s">
        <v>281</v>
      </c>
      <c r="C270" s="47">
        <f t="shared" si="12"/>
        <v>87</v>
      </c>
      <c r="D270" s="48" t="s">
        <v>627</v>
      </c>
      <c r="E270" s="49" t="s">
        <v>628</v>
      </c>
      <c r="F270" s="45" t="s">
        <v>536</v>
      </c>
      <c r="G270" s="50"/>
      <c r="H270" s="51">
        <v>7.5</v>
      </c>
      <c r="I270" s="45" t="s">
        <v>568</v>
      </c>
      <c r="J270" s="51">
        <v>7.5</v>
      </c>
      <c r="K270" s="45" t="s">
        <v>568</v>
      </c>
      <c r="L270" s="51">
        <v>7.5</v>
      </c>
      <c r="M270" s="45" t="s">
        <v>568</v>
      </c>
      <c r="N270" s="45" t="s">
        <v>537</v>
      </c>
      <c r="O270" s="45" t="s">
        <v>537</v>
      </c>
      <c r="P270" s="51" t="s">
        <v>537</v>
      </c>
      <c r="Q270" s="45" t="s">
        <v>537</v>
      </c>
      <c r="R270" s="51">
        <f t="shared" si="9"/>
        <v>7.5</v>
      </c>
      <c r="S270" s="52">
        <f>Z270</f>
        <v>15</v>
      </c>
      <c r="T270" s="52"/>
      <c r="U270" s="52" t="s">
        <v>549</v>
      </c>
      <c r="V270" s="52"/>
      <c r="W270" s="52"/>
      <c r="X270" s="51"/>
      <c r="Y270" s="51"/>
      <c r="Z270" s="51">
        <f t="shared" si="8"/>
        <v>15</v>
      </c>
      <c r="AA270" s="55"/>
      <c r="AB270" s="50"/>
      <c r="AC270" s="50"/>
      <c r="AD270" s="50"/>
      <c r="AE270" s="50">
        <f t="shared" si="10"/>
        <v>2</v>
      </c>
      <c r="AF270" s="50" t="s">
        <v>537</v>
      </c>
      <c r="AG270" s="50" t="s">
        <v>537</v>
      </c>
      <c r="AH270" s="50" t="s">
        <v>537</v>
      </c>
      <c r="AI270" s="50" t="s">
        <v>537</v>
      </c>
      <c r="AJ270" s="50">
        <v>2</v>
      </c>
      <c r="AK270" s="50" t="s">
        <v>537</v>
      </c>
      <c r="AL270" s="50" t="s">
        <v>537</v>
      </c>
      <c r="AM270" s="56" t="s">
        <v>539</v>
      </c>
    </row>
    <row r="271" spans="1:39" ht="35.25" thickBot="1" thickTop="1">
      <c r="A271" s="45" t="s">
        <v>534</v>
      </c>
      <c r="B271" s="46" t="s">
        <v>283</v>
      </c>
      <c r="C271" s="47">
        <f t="shared" si="12"/>
        <v>88</v>
      </c>
      <c r="D271" s="48" t="s">
        <v>629</v>
      </c>
      <c r="E271" s="49" t="s">
        <v>630</v>
      </c>
      <c r="F271" s="45" t="s">
        <v>536</v>
      </c>
      <c r="G271" s="50"/>
      <c r="H271" s="51">
        <v>75.47</v>
      </c>
      <c r="I271" s="45" t="s">
        <v>568</v>
      </c>
      <c r="J271" s="51">
        <v>60</v>
      </c>
      <c r="K271" s="45" t="s">
        <v>568</v>
      </c>
      <c r="L271" s="51">
        <v>60</v>
      </c>
      <c r="M271" s="45" t="s">
        <v>568</v>
      </c>
      <c r="N271" s="45" t="s">
        <v>537</v>
      </c>
      <c r="O271" s="45" t="s">
        <v>537</v>
      </c>
      <c r="P271" s="51" t="s">
        <v>537</v>
      </c>
      <c r="Q271" s="45" t="s">
        <v>537</v>
      </c>
      <c r="R271" s="51">
        <f t="shared" si="9"/>
        <v>65.16</v>
      </c>
      <c r="S271" s="52">
        <f>Z271</f>
        <v>130.32</v>
      </c>
      <c r="T271" s="52"/>
      <c r="U271" s="52" t="s">
        <v>561</v>
      </c>
      <c r="V271" s="52"/>
      <c r="W271" s="52"/>
      <c r="X271" s="51"/>
      <c r="Y271" s="51"/>
      <c r="Z271" s="51">
        <f t="shared" si="8"/>
        <v>130.32</v>
      </c>
      <c r="AA271" s="55"/>
      <c r="AB271" s="50"/>
      <c r="AC271" s="50"/>
      <c r="AD271" s="50"/>
      <c r="AE271" s="50">
        <f t="shared" si="10"/>
        <v>2</v>
      </c>
      <c r="AF271" s="50" t="s">
        <v>537</v>
      </c>
      <c r="AG271" s="50" t="s">
        <v>537</v>
      </c>
      <c r="AH271" s="50" t="s">
        <v>537</v>
      </c>
      <c r="AI271" s="50" t="s">
        <v>537</v>
      </c>
      <c r="AJ271" s="50">
        <v>2</v>
      </c>
      <c r="AK271" s="50" t="s">
        <v>537</v>
      </c>
      <c r="AL271" s="50" t="s">
        <v>537</v>
      </c>
      <c r="AM271" s="56" t="s">
        <v>539</v>
      </c>
    </row>
    <row r="272" spans="1:39" ht="24" thickBot="1" thickTop="1">
      <c r="A272" s="45" t="s">
        <v>534</v>
      </c>
      <c r="B272" s="46" t="s">
        <v>285</v>
      </c>
      <c r="C272" s="47">
        <f t="shared" si="12"/>
        <v>89</v>
      </c>
      <c r="D272" s="48" t="s">
        <v>629</v>
      </c>
      <c r="E272" s="49" t="s">
        <v>631</v>
      </c>
      <c r="F272" s="45" t="s">
        <v>536</v>
      </c>
      <c r="G272" s="50"/>
      <c r="H272" s="51">
        <v>75.43</v>
      </c>
      <c r="I272" s="45" t="s">
        <v>568</v>
      </c>
      <c r="J272" s="51">
        <v>60</v>
      </c>
      <c r="K272" s="45" t="s">
        <v>568</v>
      </c>
      <c r="L272" s="51">
        <v>60</v>
      </c>
      <c r="M272" s="45" t="s">
        <v>568</v>
      </c>
      <c r="N272" s="45" t="s">
        <v>537</v>
      </c>
      <c r="O272" s="45" t="s">
        <v>537</v>
      </c>
      <c r="P272" s="51" t="s">
        <v>537</v>
      </c>
      <c r="Q272" s="45" t="s">
        <v>537</v>
      </c>
      <c r="R272" s="51">
        <f t="shared" si="9"/>
        <v>65.14</v>
      </c>
      <c r="S272" s="52">
        <f>Z272</f>
        <v>130.28</v>
      </c>
      <c r="T272" s="52"/>
      <c r="U272" s="52" t="s">
        <v>538</v>
      </c>
      <c r="V272" s="52"/>
      <c r="W272" s="52"/>
      <c r="X272" s="51"/>
      <c r="Y272" s="51"/>
      <c r="Z272" s="51">
        <f t="shared" si="8"/>
        <v>130.28</v>
      </c>
      <c r="AA272" s="55"/>
      <c r="AB272" s="50"/>
      <c r="AC272" s="50"/>
      <c r="AD272" s="50"/>
      <c r="AE272" s="50">
        <f t="shared" si="10"/>
        <v>2</v>
      </c>
      <c r="AF272" s="50" t="s">
        <v>537</v>
      </c>
      <c r="AG272" s="50" t="s">
        <v>537</v>
      </c>
      <c r="AH272" s="50" t="s">
        <v>537</v>
      </c>
      <c r="AI272" s="50" t="s">
        <v>537</v>
      </c>
      <c r="AJ272" s="50">
        <v>2</v>
      </c>
      <c r="AK272" s="50" t="s">
        <v>537</v>
      </c>
      <c r="AL272" s="50" t="s">
        <v>537</v>
      </c>
      <c r="AM272" s="56" t="s">
        <v>539</v>
      </c>
    </row>
    <row r="273" spans="1:39" ht="46.5" thickBot="1" thickTop="1">
      <c r="A273" s="57" t="s">
        <v>534</v>
      </c>
      <c r="B273" s="58" t="s">
        <v>287</v>
      </c>
      <c r="C273" s="59">
        <f t="shared" si="12"/>
        <v>90</v>
      </c>
      <c r="D273" s="60" t="s">
        <v>632</v>
      </c>
      <c r="E273" s="61" t="s">
        <v>290</v>
      </c>
      <c r="F273" s="57" t="s">
        <v>536</v>
      </c>
      <c r="G273" s="62"/>
      <c r="H273" s="63">
        <v>4.47</v>
      </c>
      <c r="I273" s="57" t="s">
        <v>541</v>
      </c>
      <c r="J273" s="63">
        <v>6.08</v>
      </c>
      <c r="K273" s="57" t="s">
        <v>541</v>
      </c>
      <c r="L273" s="63">
        <v>4.9</v>
      </c>
      <c r="M273" s="57" t="s">
        <v>541</v>
      </c>
      <c r="N273" s="57" t="s">
        <v>537</v>
      </c>
      <c r="O273" s="57" t="s">
        <v>537</v>
      </c>
      <c r="P273" s="63" t="s">
        <v>537</v>
      </c>
      <c r="Q273" s="57" t="s">
        <v>537</v>
      </c>
      <c r="R273" s="63">
        <f t="shared" si="9"/>
        <v>5.15</v>
      </c>
      <c r="S273" s="64"/>
      <c r="T273" s="75">
        <v>5.15</v>
      </c>
      <c r="U273" s="66" t="s">
        <v>69</v>
      </c>
      <c r="V273" s="66" t="s">
        <v>70</v>
      </c>
      <c r="W273" s="64"/>
      <c r="X273" s="63"/>
      <c r="Y273" s="63"/>
      <c r="Z273" s="63">
        <f t="shared" si="8"/>
        <v>128.75</v>
      </c>
      <c r="AA273" s="68">
        <f>T273*AE273</f>
        <v>128.75</v>
      </c>
      <c r="AB273" s="62"/>
      <c r="AC273" s="62"/>
      <c r="AD273" s="62"/>
      <c r="AE273" s="62">
        <f t="shared" si="10"/>
        <v>25</v>
      </c>
      <c r="AF273" s="62" t="s">
        <v>537</v>
      </c>
      <c r="AG273" s="62">
        <v>25</v>
      </c>
      <c r="AH273" s="62" t="s">
        <v>537</v>
      </c>
      <c r="AI273" s="62" t="s">
        <v>537</v>
      </c>
      <c r="AJ273" s="62" t="s">
        <v>537</v>
      </c>
      <c r="AK273" s="62" t="s">
        <v>537</v>
      </c>
      <c r="AL273" s="62" t="s">
        <v>537</v>
      </c>
      <c r="AM273" s="69" t="s">
        <v>539</v>
      </c>
    </row>
    <row r="274" spans="1:39" ht="35.25" thickBot="1" thickTop="1">
      <c r="A274" s="57" t="s">
        <v>534</v>
      </c>
      <c r="B274" s="58" t="s">
        <v>291</v>
      </c>
      <c r="C274" s="59">
        <f t="shared" si="12"/>
        <v>91</v>
      </c>
      <c r="D274" s="60" t="s">
        <v>633</v>
      </c>
      <c r="E274" s="61" t="s">
        <v>293</v>
      </c>
      <c r="F274" s="57" t="s">
        <v>82</v>
      </c>
      <c r="G274" s="62"/>
      <c r="H274" s="63">
        <v>319</v>
      </c>
      <c r="I274" s="57" t="s">
        <v>568</v>
      </c>
      <c r="J274" s="63">
        <v>329</v>
      </c>
      <c r="K274" s="57" t="s">
        <v>568</v>
      </c>
      <c r="L274" s="63">
        <v>319</v>
      </c>
      <c r="M274" s="57" t="s">
        <v>568</v>
      </c>
      <c r="N274" s="57" t="s">
        <v>537</v>
      </c>
      <c r="O274" s="57" t="s">
        <v>537</v>
      </c>
      <c r="P274" s="63" t="s">
        <v>537</v>
      </c>
      <c r="Q274" s="57" t="s">
        <v>537</v>
      </c>
      <c r="R274" s="63">
        <f t="shared" si="9"/>
        <v>322.33</v>
      </c>
      <c r="S274" s="64"/>
      <c r="T274" s="75">
        <v>412.97</v>
      </c>
      <c r="U274" s="66" t="s">
        <v>152</v>
      </c>
      <c r="V274" s="66" t="s">
        <v>153</v>
      </c>
      <c r="W274" s="64"/>
      <c r="X274" s="63"/>
      <c r="Y274" s="63"/>
      <c r="Z274" s="63">
        <f t="shared" si="8"/>
        <v>1611.6499999999999</v>
      </c>
      <c r="AA274" s="68">
        <f>T274*AE274</f>
        <v>2064.8500000000004</v>
      </c>
      <c r="AB274" s="62"/>
      <c r="AC274" s="62"/>
      <c r="AD274" s="62"/>
      <c r="AE274" s="62">
        <f t="shared" si="10"/>
        <v>5</v>
      </c>
      <c r="AF274" s="62" t="s">
        <v>537</v>
      </c>
      <c r="AG274" s="62" t="s">
        <v>537</v>
      </c>
      <c r="AH274" s="62" t="s">
        <v>537</v>
      </c>
      <c r="AI274" s="62" t="s">
        <v>537</v>
      </c>
      <c r="AJ274" s="62">
        <v>5</v>
      </c>
      <c r="AK274" s="62" t="s">
        <v>537</v>
      </c>
      <c r="AL274" s="62" t="s">
        <v>537</v>
      </c>
      <c r="AM274" s="69" t="s">
        <v>539</v>
      </c>
    </row>
    <row r="275" spans="1:39" ht="35.25" thickBot="1" thickTop="1">
      <c r="A275" s="57" t="s">
        <v>534</v>
      </c>
      <c r="B275" s="118">
        <v>5234000480782</v>
      </c>
      <c r="C275" s="59">
        <f t="shared" si="12"/>
        <v>92</v>
      </c>
      <c r="D275" s="60" t="s">
        <v>634</v>
      </c>
      <c r="E275" s="61" t="s">
        <v>295</v>
      </c>
      <c r="F275" s="57" t="s">
        <v>82</v>
      </c>
      <c r="G275" s="62"/>
      <c r="H275" s="63">
        <v>429.32</v>
      </c>
      <c r="I275" s="57" t="s">
        <v>555</v>
      </c>
      <c r="J275" s="63">
        <v>349</v>
      </c>
      <c r="K275" s="57" t="s">
        <v>555</v>
      </c>
      <c r="L275" s="63">
        <v>264.87</v>
      </c>
      <c r="M275" s="57" t="s">
        <v>555</v>
      </c>
      <c r="N275" s="57" t="s">
        <v>537</v>
      </c>
      <c r="O275" s="57" t="s">
        <v>537</v>
      </c>
      <c r="P275" s="63" t="s">
        <v>537</v>
      </c>
      <c r="Q275" s="57" t="s">
        <v>537</v>
      </c>
      <c r="R275" s="63">
        <f t="shared" si="9"/>
        <v>347.73</v>
      </c>
      <c r="S275" s="64"/>
      <c r="T275" s="75">
        <v>220.5</v>
      </c>
      <c r="U275" s="66" t="s">
        <v>93</v>
      </c>
      <c r="V275" s="66" t="s">
        <v>94</v>
      </c>
      <c r="W275" s="64"/>
      <c r="X275" s="63"/>
      <c r="Y275" s="63"/>
      <c r="Z275" s="63">
        <f t="shared" si="8"/>
        <v>695.46</v>
      </c>
      <c r="AA275" s="68">
        <f>T275*AE275</f>
        <v>441</v>
      </c>
      <c r="AB275" s="62"/>
      <c r="AC275" s="62"/>
      <c r="AD275" s="62"/>
      <c r="AE275" s="62">
        <f t="shared" si="10"/>
        <v>2</v>
      </c>
      <c r="AF275" s="62" t="s">
        <v>537</v>
      </c>
      <c r="AG275" s="62" t="s">
        <v>537</v>
      </c>
      <c r="AH275" s="62" t="s">
        <v>537</v>
      </c>
      <c r="AI275" s="62">
        <v>2</v>
      </c>
      <c r="AJ275" s="62" t="s">
        <v>537</v>
      </c>
      <c r="AK275" s="62" t="s">
        <v>537</v>
      </c>
      <c r="AL275" s="62" t="s">
        <v>537</v>
      </c>
      <c r="AM275" s="69" t="s">
        <v>539</v>
      </c>
    </row>
    <row r="276" spans="1:39" ht="24" thickBot="1" thickTop="1">
      <c r="A276" s="45" t="s">
        <v>534</v>
      </c>
      <c r="B276" s="46" t="s">
        <v>296</v>
      </c>
      <c r="C276" s="47">
        <f t="shared" si="12"/>
        <v>93</v>
      </c>
      <c r="D276" s="48" t="s">
        <v>635</v>
      </c>
      <c r="E276" s="49" t="s">
        <v>298</v>
      </c>
      <c r="F276" s="45" t="s">
        <v>536</v>
      </c>
      <c r="G276" s="50"/>
      <c r="H276" s="51">
        <v>7.35</v>
      </c>
      <c r="I276" s="45" t="s">
        <v>568</v>
      </c>
      <c r="J276" s="51">
        <v>7.47</v>
      </c>
      <c r="K276" s="45" t="s">
        <v>568</v>
      </c>
      <c r="L276" s="51">
        <v>7.47</v>
      </c>
      <c r="M276" s="45" t="s">
        <v>568</v>
      </c>
      <c r="N276" s="45" t="s">
        <v>537</v>
      </c>
      <c r="O276" s="45" t="s">
        <v>537</v>
      </c>
      <c r="P276" s="51" t="s">
        <v>537</v>
      </c>
      <c r="Q276" s="45" t="s">
        <v>537</v>
      </c>
      <c r="R276" s="51">
        <f t="shared" si="9"/>
        <v>7.43</v>
      </c>
      <c r="S276" s="52">
        <f>Z276</f>
        <v>371.5</v>
      </c>
      <c r="T276" s="52"/>
      <c r="U276" s="52" t="s">
        <v>538</v>
      </c>
      <c r="V276" s="52"/>
      <c r="W276" s="52"/>
      <c r="X276" s="51"/>
      <c r="Y276" s="51"/>
      <c r="Z276" s="51">
        <f t="shared" si="8"/>
        <v>371.5</v>
      </c>
      <c r="AA276" s="55"/>
      <c r="AB276" s="50"/>
      <c r="AC276" s="50"/>
      <c r="AD276" s="50"/>
      <c r="AE276" s="50">
        <f t="shared" si="10"/>
        <v>50</v>
      </c>
      <c r="AF276" s="50" t="s">
        <v>537</v>
      </c>
      <c r="AG276" s="50" t="s">
        <v>537</v>
      </c>
      <c r="AH276" s="50" t="s">
        <v>537</v>
      </c>
      <c r="AI276" s="50" t="s">
        <v>537</v>
      </c>
      <c r="AJ276" s="50">
        <v>50</v>
      </c>
      <c r="AK276" s="50" t="s">
        <v>537</v>
      </c>
      <c r="AL276" s="50" t="s">
        <v>537</v>
      </c>
      <c r="AM276" s="56" t="s">
        <v>539</v>
      </c>
    </row>
    <row r="277" spans="1:39" ht="57.75" thickBot="1" thickTop="1">
      <c r="A277" s="45" t="s">
        <v>534</v>
      </c>
      <c r="B277" s="46" t="s">
        <v>299</v>
      </c>
      <c r="C277" s="47">
        <f t="shared" si="12"/>
        <v>94</v>
      </c>
      <c r="D277" s="48" t="s">
        <v>636</v>
      </c>
      <c r="E277" s="49" t="s">
        <v>300</v>
      </c>
      <c r="F277" s="45" t="s">
        <v>536</v>
      </c>
      <c r="G277" s="50"/>
      <c r="H277" s="51">
        <v>26.3</v>
      </c>
      <c r="I277" s="45" t="s">
        <v>568</v>
      </c>
      <c r="J277" s="51">
        <v>23.31</v>
      </c>
      <c r="K277" s="45" t="s">
        <v>568</v>
      </c>
      <c r="L277" s="51">
        <v>19.9</v>
      </c>
      <c r="M277" s="45" t="s">
        <v>568</v>
      </c>
      <c r="N277" s="45" t="s">
        <v>537</v>
      </c>
      <c r="O277" s="45" t="s">
        <v>537</v>
      </c>
      <c r="P277" s="51" t="s">
        <v>537</v>
      </c>
      <c r="Q277" s="45" t="s">
        <v>537</v>
      </c>
      <c r="R277" s="51">
        <f t="shared" si="9"/>
        <v>23.17</v>
      </c>
      <c r="S277" s="52">
        <f>Z277</f>
        <v>231.70000000000002</v>
      </c>
      <c r="T277" s="52"/>
      <c r="U277" s="52" t="s">
        <v>538</v>
      </c>
      <c r="V277" s="52"/>
      <c r="W277" s="52"/>
      <c r="X277" s="51"/>
      <c r="Y277" s="51"/>
      <c r="Z277" s="51">
        <f t="shared" si="8"/>
        <v>231.70000000000002</v>
      </c>
      <c r="AA277" s="55"/>
      <c r="AB277" s="50"/>
      <c r="AC277" s="50"/>
      <c r="AD277" s="50"/>
      <c r="AE277" s="50">
        <f t="shared" si="10"/>
        <v>10</v>
      </c>
      <c r="AF277" s="50" t="s">
        <v>537</v>
      </c>
      <c r="AG277" s="50" t="s">
        <v>537</v>
      </c>
      <c r="AH277" s="50" t="s">
        <v>537</v>
      </c>
      <c r="AI277" s="50" t="s">
        <v>537</v>
      </c>
      <c r="AJ277" s="50">
        <v>10</v>
      </c>
      <c r="AK277" s="50" t="s">
        <v>537</v>
      </c>
      <c r="AL277" s="50" t="s">
        <v>537</v>
      </c>
      <c r="AM277" s="56" t="s">
        <v>539</v>
      </c>
    </row>
    <row r="278" spans="1:39" ht="46.5" thickBot="1" thickTop="1">
      <c r="A278" s="57" t="s">
        <v>534</v>
      </c>
      <c r="B278" s="58" t="s">
        <v>301</v>
      </c>
      <c r="C278" s="59">
        <f t="shared" si="12"/>
        <v>95</v>
      </c>
      <c r="D278" s="60" t="s">
        <v>637</v>
      </c>
      <c r="E278" s="61" t="s">
        <v>302</v>
      </c>
      <c r="F278" s="57" t="s">
        <v>82</v>
      </c>
      <c r="G278" s="62"/>
      <c r="H278" s="63">
        <v>149</v>
      </c>
      <c r="I278" s="57" t="s">
        <v>541</v>
      </c>
      <c r="J278" s="63">
        <v>179.9</v>
      </c>
      <c r="K278" s="57" t="s">
        <v>541</v>
      </c>
      <c r="L278" s="63">
        <v>179.9</v>
      </c>
      <c r="M278" s="57" t="s">
        <v>541</v>
      </c>
      <c r="N278" s="57" t="s">
        <v>537</v>
      </c>
      <c r="O278" s="57" t="s">
        <v>537</v>
      </c>
      <c r="P278" s="63" t="s">
        <v>537</v>
      </c>
      <c r="Q278" s="57" t="s">
        <v>537</v>
      </c>
      <c r="R278" s="63">
        <f t="shared" si="9"/>
        <v>169.6</v>
      </c>
      <c r="S278" s="64"/>
      <c r="T278" s="75">
        <v>169.6</v>
      </c>
      <c r="U278" s="66" t="s">
        <v>69</v>
      </c>
      <c r="V278" s="66" t="s">
        <v>70</v>
      </c>
      <c r="W278" s="64"/>
      <c r="X278" s="63"/>
      <c r="Y278" s="63"/>
      <c r="Z278" s="63">
        <f t="shared" si="8"/>
        <v>1187.2</v>
      </c>
      <c r="AA278" s="68">
        <f>T278*AE278</f>
        <v>1187.2</v>
      </c>
      <c r="AB278" s="62"/>
      <c r="AC278" s="62"/>
      <c r="AD278" s="62"/>
      <c r="AE278" s="62">
        <f t="shared" si="10"/>
        <v>7</v>
      </c>
      <c r="AF278" s="62">
        <v>2</v>
      </c>
      <c r="AG278" s="62">
        <v>5</v>
      </c>
      <c r="AH278" s="62" t="s">
        <v>537</v>
      </c>
      <c r="AI278" s="62" t="s">
        <v>537</v>
      </c>
      <c r="AJ278" s="62" t="s">
        <v>537</v>
      </c>
      <c r="AK278" s="62" t="s">
        <v>537</v>
      </c>
      <c r="AL278" s="62" t="s">
        <v>537</v>
      </c>
      <c r="AM278" s="69" t="s">
        <v>539</v>
      </c>
    </row>
    <row r="279" spans="1:39" ht="57.75" thickBot="1" thickTop="1">
      <c r="A279" s="57" t="s">
        <v>534</v>
      </c>
      <c r="B279" s="58" t="s">
        <v>303</v>
      </c>
      <c r="C279" s="59">
        <f t="shared" si="12"/>
        <v>96</v>
      </c>
      <c r="D279" s="60" t="s">
        <v>638</v>
      </c>
      <c r="E279" s="61" t="s">
        <v>305</v>
      </c>
      <c r="F279" s="57" t="s">
        <v>536</v>
      </c>
      <c r="G279" s="62"/>
      <c r="H279" s="63">
        <v>15.32</v>
      </c>
      <c r="I279" s="57" t="s">
        <v>82</v>
      </c>
      <c r="J279" s="63">
        <v>13</v>
      </c>
      <c r="K279" s="57" t="s">
        <v>82</v>
      </c>
      <c r="L279" s="63">
        <v>13.43</v>
      </c>
      <c r="M279" s="57" t="s">
        <v>82</v>
      </c>
      <c r="N279" s="57" t="s">
        <v>537</v>
      </c>
      <c r="O279" s="57" t="s">
        <v>537</v>
      </c>
      <c r="P279" s="63" t="s">
        <v>537</v>
      </c>
      <c r="Q279" s="57" t="s">
        <v>537</v>
      </c>
      <c r="R279" s="63">
        <f t="shared" si="9"/>
        <v>13.92</v>
      </c>
      <c r="S279" s="64"/>
      <c r="T279" s="75">
        <v>13</v>
      </c>
      <c r="U279" s="66" t="s">
        <v>48</v>
      </c>
      <c r="V279" s="66" t="s">
        <v>49</v>
      </c>
      <c r="W279" s="64"/>
      <c r="X279" s="63"/>
      <c r="Y279" s="63"/>
      <c r="Z279" s="63">
        <f t="shared" si="8"/>
        <v>69.6</v>
      </c>
      <c r="AA279" s="68">
        <f>T279*AE279</f>
        <v>65</v>
      </c>
      <c r="AB279" s="62"/>
      <c r="AC279" s="62"/>
      <c r="AD279" s="62"/>
      <c r="AE279" s="62">
        <f t="shared" si="10"/>
        <v>5</v>
      </c>
      <c r="AF279" s="62" t="s">
        <v>537</v>
      </c>
      <c r="AG279" s="62" t="s">
        <v>537</v>
      </c>
      <c r="AH279" s="62" t="s">
        <v>537</v>
      </c>
      <c r="AI279" s="62" t="s">
        <v>537</v>
      </c>
      <c r="AJ279" s="62" t="s">
        <v>537</v>
      </c>
      <c r="AK279" s="62">
        <v>5</v>
      </c>
      <c r="AL279" s="62" t="s">
        <v>537</v>
      </c>
      <c r="AM279" s="69" t="s">
        <v>539</v>
      </c>
    </row>
    <row r="280" spans="1:39" ht="57.75" thickBot="1" thickTop="1">
      <c r="A280" s="57" t="s">
        <v>534</v>
      </c>
      <c r="B280" s="58" t="s">
        <v>306</v>
      </c>
      <c r="C280" s="59">
        <f t="shared" si="12"/>
        <v>97</v>
      </c>
      <c r="D280" s="60" t="s">
        <v>639</v>
      </c>
      <c r="E280" s="61" t="s">
        <v>307</v>
      </c>
      <c r="F280" s="57" t="s">
        <v>536</v>
      </c>
      <c r="G280" s="62"/>
      <c r="H280" s="63">
        <v>7.67</v>
      </c>
      <c r="I280" s="57" t="s">
        <v>82</v>
      </c>
      <c r="J280" s="63">
        <v>6.14</v>
      </c>
      <c r="K280" s="57" t="s">
        <v>82</v>
      </c>
      <c r="L280" s="63">
        <v>7.82</v>
      </c>
      <c r="M280" s="57" t="s">
        <v>82</v>
      </c>
      <c r="N280" s="57" t="s">
        <v>537</v>
      </c>
      <c r="O280" s="57" t="s">
        <v>537</v>
      </c>
      <c r="P280" s="63" t="s">
        <v>537</v>
      </c>
      <c r="Q280" s="57" t="s">
        <v>537</v>
      </c>
      <c r="R280" s="63">
        <f t="shared" si="9"/>
        <v>7.21</v>
      </c>
      <c r="S280" s="64"/>
      <c r="T280" s="75">
        <v>7.93</v>
      </c>
      <c r="U280" s="66" t="s">
        <v>48</v>
      </c>
      <c r="V280" s="66" t="s">
        <v>49</v>
      </c>
      <c r="W280" s="64"/>
      <c r="X280" s="63"/>
      <c r="Y280" s="63"/>
      <c r="Z280" s="63">
        <f t="shared" si="8"/>
        <v>36.05</v>
      </c>
      <c r="AA280" s="68">
        <f>T280*AE280</f>
        <v>39.65</v>
      </c>
      <c r="AB280" s="62"/>
      <c r="AC280" s="62"/>
      <c r="AD280" s="62"/>
      <c r="AE280" s="62">
        <f t="shared" si="10"/>
        <v>5</v>
      </c>
      <c r="AF280" s="62" t="s">
        <v>537</v>
      </c>
      <c r="AG280" s="62" t="s">
        <v>537</v>
      </c>
      <c r="AH280" s="62" t="s">
        <v>537</v>
      </c>
      <c r="AI280" s="62" t="s">
        <v>537</v>
      </c>
      <c r="AJ280" s="62" t="s">
        <v>537</v>
      </c>
      <c r="AK280" s="62">
        <v>5</v>
      </c>
      <c r="AL280" s="62" t="s">
        <v>537</v>
      </c>
      <c r="AM280" s="69" t="s">
        <v>539</v>
      </c>
    </row>
    <row r="281" spans="1:39" ht="24" thickBot="1" thickTop="1">
      <c r="A281" s="45" t="s">
        <v>534</v>
      </c>
      <c r="B281" s="46" t="s">
        <v>308</v>
      </c>
      <c r="C281" s="47">
        <f t="shared" si="12"/>
        <v>98</v>
      </c>
      <c r="D281" s="48" t="s">
        <v>640</v>
      </c>
      <c r="E281" s="49" t="s">
        <v>309</v>
      </c>
      <c r="F281" s="45" t="s">
        <v>27</v>
      </c>
      <c r="G281" s="50"/>
      <c r="H281" s="51">
        <v>70.4</v>
      </c>
      <c r="I281" s="45" t="s">
        <v>559</v>
      </c>
      <c r="J281" s="51">
        <v>68.4</v>
      </c>
      <c r="K281" s="45" t="s">
        <v>559</v>
      </c>
      <c r="L281" s="51">
        <v>57.63</v>
      </c>
      <c r="M281" s="45" t="s">
        <v>559</v>
      </c>
      <c r="N281" s="45" t="s">
        <v>537</v>
      </c>
      <c r="O281" s="45" t="s">
        <v>537</v>
      </c>
      <c r="P281" s="51" t="s">
        <v>537</v>
      </c>
      <c r="Q281" s="45" t="s">
        <v>537</v>
      </c>
      <c r="R281" s="51">
        <f t="shared" si="9"/>
        <v>65.48</v>
      </c>
      <c r="S281" s="52">
        <f>Z281</f>
        <v>65.48</v>
      </c>
      <c r="T281" s="52"/>
      <c r="U281" s="52" t="s">
        <v>538</v>
      </c>
      <c r="V281" s="52"/>
      <c r="W281" s="52"/>
      <c r="X281" s="51"/>
      <c r="Y281" s="51"/>
      <c r="Z281" s="51">
        <f t="shared" si="8"/>
        <v>65.48</v>
      </c>
      <c r="AA281" s="55"/>
      <c r="AB281" s="50"/>
      <c r="AC281" s="50"/>
      <c r="AD281" s="50"/>
      <c r="AE281" s="50">
        <f t="shared" si="10"/>
        <v>1</v>
      </c>
      <c r="AF281" s="50" t="s">
        <v>537</v>
      </c>
      <c r="AG281" s="50" t="s">
        <v>537</v>
      </c>
      <c r="AH281" s="50" t="s">
        <v>537</v>
      </c>
      <c r="AI281" s="50" t="s">
        <v>537</v>
      </c>
      <c r="AJ281" s="50" t="s">
        <v>537</v>
      </c>
      <c r="AK281" s="50" t="s">
        <v>537</v>
      </c>
      <c r="AL281" s="50">
        <v>1</v>
      </c>
      <c r="AM281" s="56" t="s">
        <v>539</v>
      </c>
    </row>
    <row r="282" spans="1:39" ht="46.5" thickBot="1" thickTop="1">
      <c r="A282" s="45" t="s">
        <v>534</v>
      </c>
      <c r="B282" s="46" t="s">
        <v>310</v>
      </c>
      <c r="C282" s="47">
        <f t="shared" si="12"/>
        <v>99</v>
      </c>
      <c r="D282" s="48" t="s">
        <v>641</v>
      </c>
      <c r="E282" s="49" t="s">
        <v>312</v>
      </c>
      <c r="F282" s="45" t="s">
        <v>82</v>
      </c>
      <c r="G282" s="50"/>
      <c r="H282" s="51">
        <v>12.57</v>
      </c>
      <c r="I282" s="45" t="s">
        <v>541</v>
      </c>
      <c r="J282" s="51">
        <v>6.9</v>
      </c>
      <c r="K282" s="45" t="s">
        <v>541</v>
      </c>
      <c r="L282" s="51">
        <v>8.9</v>
      </c>
      <c r="M282" s="45" t="s">
        <v>541</v>
      </c>
      <c r="N282" s="45" t="s">
        <v>537</v>
      </c>
      <c r="O282" s="45" t="s">
        <v>537</v>
      </c>
      <c r="P282" s="51" t="s">
        <v>537</v>
      </c>
      <c r="Q282" s="45" t="s">
        <v>537</v>
      </c>
      <c r="R282" s="51">
        <f t="shared" si="9"/>
        <v>9.46</v>
      </c>
      <c r="S282" s="52">
        <f>Z282</f>
        <v>94.60000000000001</v>
      </c>
      <c r="T282" s="52"/>
      <c r="U282" s="52" t="s">
        <v>549</v>
      </c>
      <c r="V282" s="52"/>
      <c r="W282" s="52"/>
      <c r="X282" s="51"/>
      <c r="Y282" s="51"/>
      <c r="Z282" s="51">
        <f t="shared" si="8"/>
        <v>94.60000000000001</v>
      </c>
      <c r="AA282" s="55"/>
      <c r="AB282" s="50"/>
      <c r="AC282" s="50"/>
      <c r="AD282" s="50"/>
      <c r="AE282" s="50">
        <f t="shared" si="10"/>
        <v>10</v>
      </c>
      <c r="AF282" s="50" t="s">
        <v>537</v>
      </c>
      <c r="AG282" s="50">
        <v>10</v>
      </c>
      <c r="AH282" s="50" t="s">
        <v>537</v>
      </c>
      <c r="AI282" s="50" t="s">
        <v>537</v>
      </c>
      <c r="AJ282" s="50" t="s">
        <v>537</v>
      </c>
      <c r="AK282" s="50" t="s">
        <v>537</v>
      </c>
      <c r="AL282" s="50" t="s">
        <v>537</v>
      </c>
      <c r="AM282" s="56" t="s">
        <v>539</v>
      </c>
    </row>
    <row r="283" spans="1:39" ht="46.5" thickBot="1" thickTop="1">
      <c r="A283" s="45" t="s">
        <v>534</v>
      </c>
      <c r="B283" s="46" t="s">
        <v>313</v>
      </c>
      <c r="C283" s="47">
        <f t="shared" si="12"/>
        <v>100</v>
      </c>
      <c r="D283" s="48" t="s">
        <v>642</v>
      </c>
      <c r="E283" s="49" t="s">
        <v>315</v>
      </c>
      <c r="F283" s="45" t="s">
        <v>536</v>
      </c>
      <c r="G283" s="50"/>
      <c r="H283" s="51">
        <v>15.2</v>
      </c>
      <c r="I283" s="45" t="s">
        <v>541</v>
      </c>
      <c r="J283" s="51">
        <v>18</v>
      </c>
      <c r="K283" s="45" t="s">
        <v>541</v>
      </c>
      <c r="L283" s="51">
        <v>15.6</v>
      </c>
      <c r="M283" s="45" t="s">
        <v>541</v>
      </c>
      <c r="N283" s="45" t="s">
        <v>537</v>
      </c>
      <c r="O283" s="45" t="s">
        <v>537</v>
      </c>
      <c r="P283" s="51" t="s">
        <v>537</v>
      </c>
      <c r="Q283" s="45" t="s">
        <v>537</v>
      </c>
      <c r="R283" s="51">
        <f t="shared" si="9"/>
        <v>16.27</v>
      </c>
      <c r="S283" s="52">
        <f>Z283</f>
        <v>325.4</v>
      </c>
      <c r="T283" s="52"/>
      <c r="U283" s="52" t="s">
        <v>549</v>
      </c>
      <c r="V283" s="52"/>
      <c r="W283" s="52"/>
      <c r="X283" s="51"/>
      <c r="Y283" s="51"/>
      <c r="Z283" s="51">
        <f t="shared" si="8"/>
        <v>325.4</v>
      </c>
      <c r="AA283" s="55"/>
      <c r="AB283" s="50"/>
      <c r="AC283" s="50"/>
      <c r="AD283" s="50"/>
      <c r="AE283" s="50">
        <f t="shared" si="10"/>
        <v>20</v>
      </c>
      <c r="AF283" s="50" t="s">
        <v>537</v>
      </c>
      <c r="AG283" s="50">
        <v>20</v>
      </c>
      <c r="AH283" s="50" t="s">
        <v>537</v>
      </c>
      <c r="AI283" s="50" t="s">
        <v>537</v>
      </c>
      <c r="AJ283" s="50" t="s">
        <v>537</v>
      </c>
      <c r="AK283" s="50" t="s">
        <v>537</v>
      </c>
      <c r="AL283" s="50" t="s">
        <v>537</v>
      </c>
      <c r="AM283" s="56" t="s">
        <v>539</v>
      </c>
    </row>
    <row r="284" spans="1:39" ht="57.75" thickBot="1" thickTop="1">
      <c r="A284" s="57" t="s">
        <v>534</v>
      </c>
      <c r="B284" s="58" t="s">
        <v>316</v>
      </c>
      <c r="C284" s="59">
        <f t="shared" si="12"/>
        <v>101</v>
      </c>
      <c r="D284" s="60" t="s">
        <v>643</v>
      </c>
      <c r="E284" s="61" t="s">
        <v>317</v>
      </c>
      <c r="F284" s="57" t="s">
        <v>82</v>
      </c>
      <c r="G284" s="62"/>
      <c r="H284" s="63">
        <v>9.9</v>
      </c>
      <c r="I284" s="57" t="s">
        <v>541</v>
      </c>
      <c r="J284" s="63">
        <v>10.9</v>
      </c>
      <c r="K284" s="57" t="s">
        <v>541</v>
      </c>
      <c r="L284" s="63">
        <v>10.5</v>
      </c>
      <c r="M284" s="57" t="s">
        <v>541</v>
      </c>
      <c r="N284" s="57" t="s">
        <v>537</v>
      </c>
      <c r="O284" s="57" t="s">
        <v>537</v>
      </c>
      <c r="P284" s="63" t="s">
        <v>537</v>
      </c>
      <c r="Q284" s="57" t="s">
        <v>537</v>
      </c>
      <c r="R284" s="63">
        <f t="shared" si="9"/>
        <v>10.43</v>
      </c>
      <c r="S284" s="64"/>
      <c r="T284" s="75">
        <v>8.99</v>
      </c>
      <c r="U284" s="66" t="s">
        <v>48</v>
      </c>
      <c r="V284" s="66" t="s">
        <v>49</v>
      </c>
      <c r="W284" s="64"/>
      <c r="X284" s="63"/>
      <c r="Y284" s="63"/>
      <c r="Z284" s="63">
        <f t="shared" si="8"/>
        <v>6258</v>
      </c>
      <c r="AA284" s="68">
        <f>T284*AE284</f>
        <v>5394</v>
      </c>
      <c r="AB284" s="62"/>
      <c r="AC284" s="62"/>
      <c r="AD284" s="62"/>
      <c r="AE284" s="62">
        <f t="shared" si="10"/>
        <v>600</v>
      </c>
      <c r="AF284" s="62">
        <v>300</v>
      </c>
      <c r="AG284" s="62">
        <v>300</v>
      </c>
      <c r="AH284" s="62" t="s">
        <v>537</v>
      </c>
      <c r="AI284" s="62" t="s">
        <v>537</v>
      </c>
      <c r="AJ284" s="62" t="s">
        <v>537</v>
      </c>
      <c r="AK284" s="62" t="s">
        <v>537</v>
      </c>
      <c r="AL284" s="62" t="s">
        <v>537</v>
      </c>
      <c r="AM284" s="69" t="s">
        <v>539</v>
      </c>
    </row>
    <row r="285" spans="1:39" ht="46.5" thickBot="1" thickTop="1">
      <c r="A285" s="45" t="s">
        <v>534</v>
      </c>
      <c r="B285" s="46" t="s">
        <v>318</v>
      </c>
      <c r="C285" s="47">
        <f t="shared" si="12"/>
        <v>102</v>
      </c>
      <c r="D285" s="48" t="s">
        <v>319</v>
      </c>
      <c r="E285" s="49" t="s">
        <v>319</v>
      </c>
      <c r="F285" s="45" t="s">
        <v>536</v>
      </c>
      <c r="G285" s="50"/>
      <c r="H285" s="51">
        <v>6.9</v>
      </c>
      <c r="I285" s="45" t="s">
        <v>559</v>
      </c>
      <c r="J285" s="51">
        <v>6.9</v>
      </c>
      <c r="K285" s="45" t="s">
        <v>559</v>
      </c>
      <c r="L285" s="51">
        <v>6.19</v>
      </c>
      <c r="M285" s="45" t="s">
        <v>559</v>
      </c>
      <c r="N285" s="45" t="s">
        <v>537</v>
      </c>
      <c r="O285" s="45" t="s">
        <v>537</v>
      </c>
      <c r="P285" s="51" t="s">
        <v>537</v>
      </c>
      <c r="Q285" s="45" t="s">
        <v>537</v>
      </c>
      <c r="R285" s="51">
        <f t="shared" si="9"/>
        <v>6.66</v>
      </c>
      <c r="S285" s="52">
        <f>Z285</f>
        <v>66.6</v>
      </c>
      <c r="T285" s="52"/>
      <c r="U285" s="52" t="s">
        <v>549</v>
      </c>
      <c r="V285" s="52"/>
      <c r="W285" s="52"/>
      <c r="X285" s="51"/>
      <c r="Y285" s="51"/>
      <c r="Z285" s="51">
        <f t="shared" si="8"/>
        <v>66.6</v>
      </c>
      <c r="AA285" s="55"/>
      <c r="AB285" s="50"/>
      <c r="AC285" s="50"/>
      <c r="AD285" s="50"/>
      <c r="AE285" s="50">
        <f t="shared" si="10"/>
        <v>10</v>
      </c>
      <c r="AF285" s="50" t="s">
        <v>537</v>
      </c>
      <c r="AG285" s="50" t="s">
        <v>537</v>
      </c>
      <c r="AH285" s="50" t="s">
        <v>537</v>
      </c>
      <c r="AI285" s="50" t="s">
        <v>537</v>
      </c>
      <c r="AJ285" s="50" t="s">
        <v>537</v>
      </c>
      <c r="AK285" s="50" t="s">
        <v>537</v>
      </c>
      <c r="AL285" s="50">
        <v>10</v>
      </c>
      <c r="AM285" s="56" t="s">
        <v>539</v>
      </c>
    </row>
    <row r="286" spans="1:39" ht="57.75" thickBot="1" thickTop="1">
      <c r="A286" s="57" t="s">
        <v>534</v>
      </c>
      <c r="B286" s="58" t="s">
        <v>320</v>
      </c>
      <c r="C286" s="59">
        <f t="shared" si="12"/>
        <v>103</v>
      </c>
      <c r="D286" s="60" t="s">
        <v>644</v>
      </c>
      <c r="E286" s="61" t="s">
        <v>322</v>
      </c>
      <c r="F286" s="57" t="s">
        <v>536</v>
      </c>
      <c r="G286" s="62"/>
      <c r="H286" s="63">
        <v>1.38</v>
      </c>
      <c r="I286" s="57" t="s">
        <v>559</v>
      </c>
      <c r="J286" s="63">
        <v>1.62</v>
      </c>
      <c r="K286" s="57" t="s">
        <v>559</v>
      </c>
      <c r="L286" s="63">
        <v>0.99</v>
      </c>
      <c r="M286" s="57" t="s">
        <v>559</v>
      </c>
      <c r="N286" s="57" t="s">
        <v>537</v>
      </c>
      <c r="O286" s="57" t="s">
        <v>537</v>
      </c>
      <c r="P286" s="63" t="s">
        <v>537</v>
      </c>
      <c r="Q286" s="57" t="s">
        <v>537</v>
      </c>
      <c r="R286" s="63">
        <f t="shared" si="9"/>
        <v>1.33</v>
      </c>
      <c r="S286" s="64"/>
      <c r="T286" s="75">
        <v>1.5</v>
      </c>
      <c r="U286" s="66" t="s">
        <v>48</v>
      </c>
      <c r="V286" s="66" t="s">
        <v>49</v>
      </c>
      <c r="W286" s="64"/>
      <c r="X286" s="63"/>
      <c r="Y286" s="63"/>
      <c r="Z286" s="63">
        <f t="shared" si="8"/>
        <v>133</v>
      </c>
      <c r="AA286" s="68">
        <f>T286*AE286</f>
        <v>150</v>
      </c>
      <c r="AB286" s="62"/>
      <c r="AC286" s="62"/>
      <c r="AD286" s="62"/>
      <c r="AE286" s="62">
        <f t="shared" si="10"/>
        <v>100</v>
      </c>
      <c r="AF286" s="62" t="s">
        <v>537</v>
      </c>
      <c r="AG286" s="62" t="s">
        <v>537</v>
      </c>
      <c r="AH286" s="62" t="s">
        <v>537</v>
      </c>
      <c r="AI286" s="62" t="s">
        <v>537</v>
      </c>
      <c r="AJ286" s="62" t="s">
        <v>537</v>
      </c>
      <c r="AK286" s="62" t="s">
        <v>537</v>
      </c>
      <c r="AL286" s="62">
        <v>100</v>
      </c>
      <c r="AM286" s="69" t="s">
        <v>539</v>
      </c>
    </row>
    <row r="287" spans="1:39" ht="35.25" thickBot="1" thickTop="1">
      <c r="A287" s="57" t="s">
        <v>534</v>
      </c>
      <c r="B287" s="58" t="s">
        <v>323</v>
      </c>
      <c r="C287" s="59">
        <f t="shared" si="12"/>
        <v>104</v>
      </c>
      <c r="D287" s="60" t="s">
        <v>645</v>
      </c>
      <c r="E287" s="61" t="s">
        <v>326</v>
      </c>
      <c r="F287" s="57" t="s">
        <v>327</v>
      </c>
      <c r="G287" s="62"/>
      <c r="H287" s="63">
        <v>5.04</v>
      </c>
      <c r="I287" s="57" t="s">
        <v>559</v>
      </c>
      <c r="J287" s="63">
        <v>4.7</v>
      </c>
      <c r="K287" s="57" t="s">
        <v>559</v>
      </c>
      <c r="L287" s="63">
        <v>6.3</v>
      </c>
      <c r="M287" s="57" t="s">
        <v>559</v>
      </c>
      <c r="N287" s="57" t="s">
        <v>537</v>
      </c>
      <c r="O287" s="57" t="s">
        <v>537</v>
      </c>
      <c r="P287" s="63" t="s">
        <v>537</v>
      </c>
      <c r="Q287" s="57" t="s">
        <v>537</v>
      </c>
      <c r="R287" s="63">
        <f t="shared" si="9"/>
        <v>5.35</v>
      </c>
      <c r="S287" s="64"/>
      <c r="T287" s="75">
        <v>5.34</v>
      </c>
      <c r="U287" s="66" t="s">
        <v>328</v>
      </c>
      <c r="V287" s="66" t="s">
        <v>329</v>
      </c>
      <c r="W287" s="64"/>
      <c r="X287" s="63"/>
      <c r="Y287" s="63"/>
      <c r="Z287" s="63">
        <f t="shared" si="8"/>
        <v>107</v>
      </c>
      <c r="AA287" s="68">
        <f>T287*AE287</f>
        <v>106.8</v>
      </c>
      <c r="AB287" s="62"/>
      <c r="AC287" s="62"/>
      <c r="AD287" s="62"/>
      <c r="AE287" s="62">
        <f t="shared" si="10"/>
        <v>20</v>
      </c>
      <c r="AF287" s="62" t="s">
        <v>537</v>
      </c>
      <c r="AG287" s="62" t="s">
        <v>537</v>
      </c>
      <c r="AH287" s="62" t="s">
        <v>537</v>
      </c>
      <c r="AI287" s="62" t="s">
        <v>537</v>
      </c>
      <c r="AJ287" s="62" t="s">
        <v>537</v>
      </c>
      <c r="AK287" s="62" t="s">
        <v>537</v>
      </c>
      <c r="AL287" s="62">
        <v>20</v>
      </c>
      <c r="AM287" s="69" t="s">
        <v>539</v>
      </c>
    </row>
    <row r="288" spans="1:39" ht="46.5" thickBot="1" thickTop="1">
      <c r="A288" s="45" t="s">
        <v>534</v>
      </c>
      <c r="B288" s="46" t="s">
        <v>330</v>
      </c>
      <c r="C288" s="47">
        <f t="shared" si="12"/>
        <v>105</v>
      </c>
      <c r="D288" s="48" t="s">
        <v>646</v>
      </c>
      <c r="E288" s="49" t="s">
        <v>332</v>
      </c>
      <c r="F288" s="45" t="s">
        <v>27</v>
      </c>
      <c r="G288" s="50"/>
      <c r="H288" s="51">
        <v>1.2</v>
      </c>
      <c r="I288" s="45" t="s">
        <v>559</v>
      </c>
      <c r="J288" s="51">
        <v>1.19</v>
      </c>
      <c r="K288" s="45" t="s">
        <v>559</v>
      </c>
      <c r="L288" s="51">
        <v>1.3</v>
      </c>
      <c r="M288" s="45" t="s">
        <v>559</v>
      </c>
      <c r="N288" s="45" t="s">
        <v>537</v>
      </c>
      <c r="O288" s="45" t="s">
        <v>537</v>
      </c>
      <c r="P288" s="51" t="s">
        <v>537</v>
      </c>
      <c r="Q288" s="45" t="s">
        <v>537</v>
      </c>
      <c r="R288" s="51">
        <f t="shared" si="9"/>
        <v>1.23</v>
      </c>
      <c r="S288" s="52">
        <f>Z288</f>
        <v>123</v>
      </c>
      <c r="T288" s="52"/>
      <c r="U288" s="52" t="s">
        <v>549</v>
      </c>
      <c r="V288" s="52"/>
      <c r="W288" s="52"/>
      <c r="X288" s="51"/>
      <c r="Y288" s="51"/>
      <c r="Z288" s="51">
        <f t="shared" si="8"/>
        <v>123</v>
      </c>
      <c r="AA288" s="55"/>
      <c r="AB288" s="50"/>
      <c r="AC288" s="50"/>
      <c r="AD288" s="50"/>
      <c r="AE288" s="50">
        <f t="shared" si="10"/>
        <v>100</v>
      </c>
      <c r="AF288" s="50" t="s">
        <v>537</v>
      </c>
      <c r="AG288" s="50" t="s">
        <v>537</v>
      </c>
      <c r="AH288" s="50" t="s">
        <v>537</v>
      </c>
      <c r="AI288" s="50" t="s">
        <v>537</v>
      </c>
      <c r="AJ288" s="50" t="s">
        <v>537</v>
      </c>
      <c r="AK288" s="50" t="s">
        <v>537</v>
      </c>
      <c r="AL288" s="50">
        <v>100</v>
      </c>
      <c r="AM288" s="56" t="s">
        <v>539</v>
      </c>
    </row>
    <row r="289" spans="1:39" ht="57.75" thickBot="1" thickTop="1">
      <c r="A289" s="57" t="s">
        <v>534</v>
      </c>
      <c r="B289" s="58" t="s">
        <v>333</v>
      </c>
      <c r="C289" s="59">
        <f t="shared" si="12"/>
        <v>106</v>
      </c>
      <c r="D289" s="60" t="s">
        <v>647</v>
      </c>
      <c r="E289" s="61" t="s">
        <v>334</v>
      </c>
      <c r="F289" s="57" t="s">
        <v>82</v>
      </c>
      <c r="G289" s="62"/>
      <c r="H289" s="63">
        <v>774.93</v>
      </c>
      <c r="I289" s="57" t="s">
        <v>541</v>
      </c>
      <c r="J289" s="63">
        <v>699.9</v>
      </c>
      <c r="K289" s="57" t="s">
        <v>541</v>
      </c>
      <c r="L289" s="63">
        <v>619.9</v>
      </c>
      <c r="M289" s="57" t="s">
        <v>541</v>
      </c>
      <c r="N289" s="57" t="s">
        <v>537</v>
      </c>
      <c r="O289" s="57" t="s">
        <v>537</v>
      </c>
      <c r="P289" s="63" t="s">
        <v>537</v>
      </c>
      <c r="Q289" s="57" t="s">
        <v>537</v>
      </c>
      <c r="R289" s="63">
        <f t="shared" si="9"/>
        <v>698.24</v>
      </c>
      <c r="S289" s="64"/>
      <c r="T289" s="75">
        <v>689.99</v>
      </c>
      <c r="U289" s="66" t="s">
        <v>165</v>
      </c>
      <c r="V289" s="66" t="s">
        <v>166</v>
      </c>
      <c r="W289" s="64"/>
      <c r="X289" s="63"/>
      <c r="Y289" s="63"/>
      <c r="Z289" s="63">
        <f t="shared" si="8"/>
        <v>3491.2</v>
      </c>
      <c r="AA289" s="68">
        <f>T289*AE289</f>
        <v>3449.95</v>
      </c>
      <c r="AB289" s="62"/>
      <c r="AC289" s="62"/>
      <c r="AD289" s="62"/>
      <c r="AE289" s="62">
        <f t="shared" si="10"/>
        <v>5</v>
      </c>
      <c r="AF289" s="62" t="s">
        <v>537</v>
      </c>
      <c r="AG289" s="62">
        <v>5</v>
      </c>
      <c r="AH289" s="62" t="s">
        <v>537</v>
      </c>
      <c r="AI289" s="62" t="s">
        <v>537</v>
      </c>
      <c r="AJ289" s="62" t="s">
        <v>537</v>
      </c>
      <c r="AK289" s="62" t="s">
        <v>537</v>
      </c>
      <c r="AL289" s="62" t="s">
        <v>537</v>
      </c>
      <c r="AM289" s="69" t="s">
        <v>539</v>
      </c>
    </row>
    <row r="290" spans="1:39" ht="57.75" thickBot="1" thickTop="1">
      <c r="A290" s="57" t="s">
        <v>534</v>
      </c>
      <c r="B290" s="58" t="s">
        <v>335</v>
      </c>
      <c r="C290" s="59">
        <f t="shared" si="12"/>
        <v>107</v>
      </c>
      <c r="D290" s="60" t="s">
        <v>648</v>
      </c>
      <c r="E290" s="61" t="s">
        <v>336</v>
      </c>
      <c r="F290" s="57" t="s">
        <v>337</v>
      </c>
      <c r="G290" s="62"/>
      <c r="H290" s="63">
        <v>5</v>
      </c>
      <c r="I290" s="57" t="s">
        <v>568</v>
      </c>
      <c r="J290" s="63">
        <v>4.9</v>
      </c>
      <c r="K290" s="57" t="s">
        <v>568</v>
      </c>
      <c r="L290" s="63">
        <v>5.3</v>
      </c>
      <c r="M290" s="57" t="s">
        <v>568</v>
      </c>
      <c r="N290" s="57" t="s">
        <v>537</v>
      </c>
      <c r="O290" s="57" t="s">
        <v>537</v>
      </c>
      <c r="P290" s="63" t="s">
        <v>537</v>
      </c>
      <c r="Q290" s="57" t="s">
        <v>537</v>
      </c>
      <c r="R290" s="63">
        <f t="shared" si="9"/>
        <v>5.07</v>
      </c>
      <c r="S290" s="64"/>
      <c r="T290" s="75">
        <v>5.07</v>
      </c>
      <c r="U290" s="66" t="s">
        <v>29</v>
      </c>
      <c r="V290" s="66" t="s">
        <v>30</v>
      </c>
      <c r="W290" s="64"/>
      <c r="X290" s="63"/>
      <c r="Y290" s="63"/>
      <c r="Z290" s="63">
        <f t="shared" si="8"/>
        <v>152.10000000000002</v>
      </c>
      <c r="AA290" s="68">
        <f>T290*AE290</f>
        <v>152.10000000000002</v>
      </c>
      <c r="AB290" s="62"/>
      <c r="AC290" s="62"/>
      <c r="AD290" s="62"/>
      <c r="AE290" s="62">
        <f t="shared" si="10"/>
        <v>30</v>
      </c>
      <c r="AF290" s="62" t="s">
        <v>537</v>
      </c>
      <c r="AG290" s="62" t="s">
        <v>537</v>
      </c>
      <c r="AH290" s="62" t="s">
        <v>537</v>
      </c>
      <c r="AI290" s="62" t="s">
        <v>537</v>
      </c>
      <c r="AJ290" s="62">
        <v>30</v>
      </c>
      <c r="AK290" s="62" t="s">
        <v>537</v>
      </c>
      <c r="AL290" s="62" t="s">
        <v>537</v>
      </c>
      <c r="AM290" s="69" t="s">
        <v>539</v>
      </c>
    </row>
    <row r="291" spans="1:39" ht="102.75" thickBot="1" thickTop="1">
      <c r="A291" s="57" t="s">
        <v>534</v>
      </c>
      <c r="B291" s="118">
        <v>5234000480783</v>
      </c>
      <c r="C291" s="59">
        <f t="shared" si="12"/>
        <v>108</v>
      </c>
      <c r="D291" s="60" t="s">
        <v>649</v>
      </c>
      <c r="E291" s="61" t="s">
        <v>339</v>
      </c>
      <c r="F291" s="57" t="s">
        <v>67</v>
      </c>
      <c r="G291" s="62"/>
      <c r="H291" s="63">
        <v>6400.9</v>
      </c>
      <c r="I291" s="57" t="s">
        <v>555</v>
      </c>
      <c r="J291" s="63">
        <v>5699.9</v>
      </c>
      <c r="K291" s="57" t="s">
        <v>555</v>
      </c>
      <c r="L291" s="63">
        <v>6672</v>
      </c>
      <c r="M291" s="57" t="s">
        <v>555</v>
      </c>
      <c r="N291" s="57" t="s">
        <v>537</v>
      </c>
      <c r="O291" s="57" t="s">
        <v>537</v>
      </c>
      <c r="P291" s="63" t="s">
        <v>537</v>
      </c>
      <c r="Q291" s="57" t="s">
        <v>537</v>
      </c>
      <c r="R291" s="63">
        <f t="shared" si="9"/>
        <v>6257.6</v>
      </c>
      <c r="S291" s="64"/>
      <c r="T291" s="75">
        <v>2940</v>
      </c>
      <c r="U291" s="66" t="s">
        <v>93</v>
      </c>
      <c r="V291" s="66" t="s">
        <v>94</v>
      </c>
      <c r="W291" s="64"/>
      <c r="X291" s="63"/>
      <c r="Y291" s="63"/>
      <c r="Z291" s="63">
        <f t="shared" si="8"/>
        <v>6257.6</v>
      </c>
      <c r="AA291" s="68">
        <f>T291*AE291</f>
        <v>2940</v>
      </c>
      <c r="AB291" s="62"/>
      <c r="AC291" s="62"/>
      <c r="AD291" s="62"/>
      <c r="AE291" s="62">
        <f t="shared" si="10"/>
        <v>1</v>
      </c>
      <c r="AF291" s="62" t="s">
        <v>537</v>
      </c>
      <c r="AG291" s="62" t="s">
        <v>537</v>
      </c>
      <c r="AH291" s="62" t="s">
        <v>537</v>
      </c>
      <c r="AI291" s="62">
        <v>1</v>
      </c>
      <c r="AJ291" s="62" t="s">
        <v>537</v>
      </c>
      <c r="AK291" s="62" t="s">
        <v>537</v>
      </c>
      <c r="AL291" s="62" t="s">
        <v>537</v>
      </c>
      <c r="AM291" s="69" t="s">
        <v>539</v>
      </c>
    </row>
    <row r="292" spans="1:39" ht="57.75" thickBot="1" thickTop="1">
      <c r="A292" s="57" t="s">
        <v>534</v>
      </c>
      <c r="B292" s="58" t="s">
        <v>340</v>
      </c>
      <c r="C292" s="59">
        <f t="shared" si="12"/>
        <v>109</v>
      </c>
      <c r="D292" s="60" t="s">
        <v>650</v>
      </c>
      <c r="E292" s="61" t="s">
        <v>342</v>
      </c>
      <c r="F292" s="57" t="s">
        <v>27</v>
      </c>
      <c r="G292" s="62"/>
      <c r="H292" s="63">
        <v>46.9</v>
      </c>
      <c r="I292" s="57" t="s">
        <v>82</v>
      </c>
      <c r="J292" s="63">
        <v>66.64</v>
      </c>
      <c r="K292" s="57" t="s">
        <v>82</v>
      </c>
      <c r="L292" s="63">
        <v>69.78</v>
      </c>
      <c r="M292" s="57" t="s">
        <v>82</v>
      </c>
      <c r="N292" s="57" t="s">
        <v>537</v>
      </c>
      <c r="O292" s="57" t="s">
        <v>537</v>
      </c>
      <c r="P292" s="63" t="s">
        <v>537</v>
      </c>
      <c r="Q292" s="57" t="s">
        <v>537</v>
      </c>
      <c r="R292" s="63">
        <f t="shared" si="9"/>
        <v>61.11</v>
      </c>
      <c r="S292" s="64"/>
      <c r="T292" s="75">
        <v>58</v>
      </c>
      <c r="U292" s="66" t="s">
        <v>48</v>
      </c>
      <c r="V292" s="66" t="s">
        <v>49</v>
      </c>
      <c r="W292" s="64"/>
      <c r="X292" s="63"/>
      <c r="Y292" s="63"/>
      <c r="Z292" s="63">
        <f t="shared" si="8"/>
        <v>122.22</v>
      </c>
      <c r="AA292" s="68">
        <f>T293*AE292</f>
        <v>7.76</v>
      </c>
      <c r="AB292" s="62"/>
      <c r="AC292" s="62"/>
      <c r="AD292" s="62"/>
      <c r="AE292" s="62">
        <f t="shared" si="10"/>
        <v>2</v>
      </c>
      <c r="AF292" s="62" t="s">
        <v>537</v>
      </c>
      <c r="AG292" s="62" t="s">
        <v>537</v>
      </c>
      <c r="AH292" s="62" t="s">
        <v>537</v>
      </c>
      <c r="AI292" s="62" t="s">
        <v>537</v>
      </c>
      <c r="AJ292" s="62" t="s">
        <v>537</v>
      </c>
      <c r="AK292" s="62">
        <v>2</v>
      </c>
      <c r="AL292" s="62" t="s">
        <v>537</v>
      </c>
      <c r="AM292" s="69" t="s">
        <v>539</v>
      </c>
    </row>
    <row r="293" spans="1:39" ht="57.75" thickBot="1" thickTop="1">
      <c r="A293" s="57" t="s">
        <v>534</v>
      </c>
      <c r="B293" s="58" t="s">
        <v>343</v>
      </c>
      <c r="C293" s="59">
        <f t="shared" si="12"/>
        <v>110</v>
      </c>
      <c r="D293" s="60" t="s">
        <v>651</v>
      </c>
      <c r="E293" s="61" t="s">
        <v>345</v>
      </c>
      <c r="F293" s="57" t="s">
        <v>536</v>
      </c>
      <c r="G293" s="62"/>
      <c r="H293" s="63">
        <v>6.5</v>
      </c>
      <c r="I293" s="57" t="s">
        <v>559</v>
      </c>
      <c r="J293" s="63">
        <v>9.28</v>
      </c>
      <c r="K293" s="57" t="s">
        <v>559</v>
      </c>
      <c r="L293" s="63">
        <v>10.85</v>
      </c>
      <c r="M293" s="57" t="s">
        <v>559</v>
      </c>
      <c r="N293" s="57" t="s">
        <v>537</v>
      </c>
      <c r="O293" s="57" t="s">
        <v>537</v>
      </c>
      <c r="P293" s="63" t="s">
        <v>537</v>
      </c>
      <c r="Q293" s="57" t="s">
        <v>537</v>
      </c>
      <c r="R293" s="63">
        <f t="shared" si="9"/>
        <v>8.88</v>
      </c>
      <c r="S293" s="64"/>
      <c r="T293" s="75">
        <v>3.88</v>
      </c>
      <c r="U293" s="66" t="s">
        <v>48</v>
      </c>
      <c r="V293" s="66" t="s">
        <v>49</v>
      </c>
      <c r="W293" s="64"/>
      <c r="X293" s="63"/>
      <c r="Y293" s="63"/>
      <c r="Z293" s="63">
        <f t="shared" si="8"/>
        <v>532.8000000000001</v>
      </c>
      <c r="AA293" s="68">
        <f>T294*AE293</f>
        <v>225</v>
      </c>
      <c r="AB293" s="62"/>
      <c r="AC293" s="62"/>
      <c r="AD293" s="62"/>
      <c r="AE293" s="62">
        <f t="shared" si="10"/>
        <v>60</v>
      </c>
      <c r="AF293" s="62" t="s">
        <v>537</v>
      </c>
      <c r="AG293" s="62" t="s">
        <v>537</v>
      </c>
      <c r="AH293" s="62" t="s">
        <v>537</v>
      </c>
      <c r="AI293" s="62" t="s">
        <v>537</v>
      </c>
      <c r="AJ293" s="62" t="s">
        <v>537</v>
      </c>
      <c r="AK293" s="62" t="s">
        <v>537</v>
      </c>
      <c r="AL293" s="62">
        <v>60</v>
      </c>
      <c r="AM293" s="69" t="s">
        <v>539</v>
      </c>
    </row>
    <row r="294" spans="1:39" ht="57.75" thickBot="1" thickTop="1">
      <c r="A294" s="57" t="s">
        <v>534</v>
      </c>
      <c r="B294" s="58" t="s">
        <v>346</v>
      </c>
      <c r="C294" s="59">
        <f t="shared" si="12"/>
        <v>111</v>
      </c>
      <c r="D294" s="60" t="s">
        <v>652</v>
      </c>
      <c r="E294" s="61" t="s">
        <v>347</v>
      </c>
      <c r="F294" s="57" t="s">
        <v>37</v>
      </c>
      <c r="G294" s="62"/>
      <c r="H294" s="63">
        <v>4</v>
      </c>
      <c r="I294" s="57" t="s">
        <v>262</v>
      </c>
      <c r="J294" s="63">
        <v>4.2</v>
      </c>
      <c r="K294" s="57" t="s">
        <v>262</v>
      </c>
      <c r="L294" s="63">
        <v>5.99</v>
      </c>
      <c r="M294" s="57" t="s">
        <v>262</v>
      </c>
      <c r="N294" s="57" t="s">
        <v>537</v>
      </c>
      <c r="O294" s="57" t="s">
        <v>537</v>
      </c>
      <c r="P294" s="63" t="s">
        <v>537</v>
      </c>
      <c r="Q294" s="57" t="s">
        <v>537</v>
      </c>
      <c r="R294" s="63">
        <f t="shared" si="9"/>
        <v>4.73</v>
      </c>
      <c r="S294" s="64"/>
      <c r="T294" s="75">
        <v>3.75</v>
      </c>
      <c r="U294" s="66" t="s">
        <v>48</v>
      </c>
      <c r="V294" s="66" t="s">
        <v>49</v>
      </c>
      <c r="W294" s="64"/>
      <c r="X294" s="63"/>
      <c r="Y294" s="63"/>
      <c r="Z294" s="63">
        <f t="shared" si="8"/>
        <v>141.9</v>
      </c>
      <c r="AA294" s="68">
        <f>T295*AE294</f>
        <v>747</v>
      </c>
      <c r="AB294" s="62"/>
      <c r="AC294" s="62"/>
      <c r="AD294" s="62"/>
      <c r="AE294" s="62">
        <f t="shared" si="10"/>
        <v>30</v>
      </c>
      <c r="AF294" s="62" t="s">
        <v>537</v>
      </c>
      <c r="AG294" s="62" t="s">
        <v>537</v>
      </c>
      <c r="AH294" s="62">
        <v>30</v>
      </c>
      <c r="AI294" s="62" t="s">
        <v>537</v>
      </c>
      <c r="AJ294" s="62" t="s">
        <v>537</v>
      </c>
      <c r="AK294" s="62" t="s">
        <v>537</v>
      </c>
      <c r="AL294" s="62" t="s">
        <v>537</v>
      </c>
      <c r="AM294" s="69" t="s">
        <v>539</v>
      </c>
    </row>
    <row r="295" spans="1:39" ht="57.75" thickBot="1" thickTop="1">
      <c r="A295" s="57" t="s">
        <v>534</v>
      </c>
      <c r="B295" s="58" t="s">
        <v>348</v>
      </c>
      <c r="C295" s="59">
        <f t="shared" si="12"/>
        <v>112</v>
      </c>
      <c r="D295" s="60" t="s">
        <v>653</v>
      </c>
      <c r="E295" s="61" t="s">
        <v>349</v>
      </c>
      <c r="F295" s="57" t="s">
        <v>37</v>
      </c>
      <c r="G295" s="62"/>
      <c r="H295" s="63">
        <v>43</v>
      </c>
      <c r="I295" s="57" t="s">
        <v>262</v>
      </c>
      <c r="J295" s="63">
        <v>35.7</v>
      </c>
      <c r="K295" s="57" t="s">
        <v>262</v>
      </c>
      <c r="L295" s="63">
        <v>37.35</v>
      </c>
      <c r="M295" s="57" t="s">
        <v>262</v>
      </c>
      <c r="N295" s="57" t="s">
        <v>537</v>
      </c>
      <c r="O295" s="57" t="s">
        <v>537</v>
      </c>
      <c r="P295" s="63" t="s">
        <v>537</v>
      </c>
      <c r="Q295" s="57" t="s">
        <v>537</v>
      </c>
      <c r="R295" s="63">
        <f t="shared" si="9"/>
        <v>38.68</v>
      </c>
      <c r="S295" s="64"/>
      <c r="T295" s="75">
        <v>24.9</v>
      </c>
      <c r="U295" s="66" t="s">
        <v>48</v>
      </c>
      <c r="V295" s="66" t="s">
        <v>49</v>
      </c>
      <c r="W295" s="64"/>
      <c r="X295" s="63"/>
      <c r="Y295" s="63"/>
      <c r="Z295" s="63">
        <f t="shared" si="8"/>
        <v>77.36</v>
      </c>
      <c r="AA295" s="68">
        <f aca="true" t="shared" si="13" ref="AA295:AA307">T295*AE295</f>
        <v>49.8</v>
      </c>
      <c r="AB295" s="62"/>
      <c r="AC295" s="62"/>
      <c r="AD295" s="62"/>
      <c r="AE295" s="62">
        <f t="shared" si="10"/>
        <v>2</v>
      </c>
      <c r="AF295" s="62" t="s">
        <v>537</v>
      </c>
      <c r="AG295" s="62" t="s">
        <v>537</v>
      </c>
      <c r="AH295" s="62">
        <v>2</v>
      </c>
      <c r="AI295" s="62" t="s">
        <v>537</v>
      </c>
      <c r="AJ295" s="62" t="s">
        <v>537</v>
      </c>
      <c r="AK295" s="62" t="s">
        <v>537</v>
      </c>
      <c r="AL295" s="62" t="s">
        <v>537</v>
      </c>
      <c r="AM295" s="69" t="s">
        <v>539</v>
      </c>
    </row>
    <row r="296" spans="1:39" ht="57.75" thickBot="1" thickTop="1">
      <c r="A296" s="57" t="s">
        <v>534</v>
      </c>
      <c r="B296" s="58" t="s">
        <v>350</v>
      </c>
      <c r="C296" s="59">
        <f t="shared" si="12"/>
        <v>113</v>
      </c>
      <c r="D296" s="60" t="s">
        <v>351</v>
      </c>
      <c r="E296" s="61" t="s">
        <v>352</v>
      </c>
      <c r="F296" s="57" t="s">
        <v>536</v>
      </c>
      <c r="G296" s="62"/>
      <c r="H296" s="63">
        <v>9.9</v>
      </c>
      <c r="I296" s="57" t="s">
        <v>541</v>
      </c>
      <c r="J296" s="63">
        <v>6.1</v>
      </c>
      <c r="K296" s="57" t="s">
        <v>541</v>
      </c>
      <c r="L296" s="63">
        <v>9.7</v>
      </c>
      <c r="M296" s="57" t="s">
        <v>541</v>
      </c>
      <c r="N296" s="57" t="s">
        <v>537</v>
      </c>
      <c r="O296" s="57" t="s">
        <v>537</v>
      </c>
      <c r="P296" s="63" t="s">
        <v>537</v>
      </c>
      <c r="Q296" s="57" t="s">
        <v>537</v>
      </c>
      <c r="R296" s="63">
        <f t="shared" si="9"/>
        <v>8.57</v>
      </c>
      <c r="S296" s="64"/>
      <c r="T296" s="75">
        <v>10.25</v>
      </c>
      <c r="U296" s="66" t="s">
        <v>48</v>
      </c>
      <c r="V296" s="66" t="s">
        <v>49</v>
      </c>
      <c r="W296" s="64"/>
      <c r="X296" s="63"/>
      <c r="Y296" s="63"/>
      <c r="Z296" s="63">
        <f t="shared" si="8"/>
        <v>68.56</v>
      </c>
      <c r="AA296" s="68">
        <f t="shared" si="13"/>
        <v>82</v>
      </c>
      <c r="AB296" s="62"/>
      <c r="AC296" s="62"/>
      <c r="AD296" s="62"/>
      <c r="AE296" s="62">
        <f t="shared" si="10"/>
        <v>8</v>
      </c>
      <c r="AF296" s="62">
        <v>4</v>
      </c>
      <c r="AG296" s="62">
        <v>4</v>
      </c>
      <c r="AH296" s="62" t="s">
        <v>537</v>
      </c>
      <c r="AI296" s="62" t="s">
        <v>537</v>
      </c>
      <c r="AJ296" s="62" t="s">
        <v>537</v>
      </c>
      <c r="AK296" s="62" t="s">
        <v>537</v>
      </c>
      <c r="AL296" s="62" t="s">
        <v>537</v>
      </c>
      <c r="AM296" s="69" t="s">
        <v>539</v>
      </c>
    </row>
    <row r="297" spans="1:39" ht="57.75" thickBot="1" thickTop="1">
      <c r="A297" s="57" t="s">
        <v>534</v>
      </c>
      <c r="B297" s="58" t="s">
        <v>353</v>
      </c>
      <c r="C297" s="59">
        <f t="shared" si="12"/>
        <v>114</v>
      </c>
      <c r="D297" s="60" t="s">
        <v>654</v>
      </c>
      <c r="E297" s="61" t="s">
        <v>354</v>
      </c>
      <c r="F297" s="57" t="s">
        <v>37</v>
      </c>
      <c r="G297" s="62"/>
      <c r="H297" s="63">
        <v>768</v>
      </c>
      <c r="I297" s="57" t="s">
        <v>262</v>
      </c>
      <c r="J297" s="63">
        <v>484</v>
      </c>
      <c r="K297" s="57" t="s">
        <v>262</v>
      </c>
      <c r="L297" s="63">
        <v>432</v>
      </c>
      <c r="M297" s="57" t="s">
        <v>262</v>
      </c>
      <c r="N297" s="57" t="s">
        <v>537</v>
      </c>
      <c r="O297" s="57" t="s">
        <v>537</v>
      </c>
      <c r="P297" s="63" t="s">
        <v>537</v>
      </c>
      <c r="Q297" s="57" t="s">
        <v>537</v>
      </c>
      <c r="R297" s="63">
        <f t="shared" si="9"/>
        <v>561.33</v>
      </c>
      <c r="S297" s="64"/>
      <c r="T297" s="75">
        <v>343</v>
      </c>
      <c r="U297" s="66" t="s">
        <v>48</v>
      </c>
      <c r="V297" s="66" t="s">
        <v>49</v>
      </c>
      <c r="W297" s="64"/>
      <c r="X297" s="63"/>
      <c r="Y297" s="63"/>
      <c r="Z297" s="63">
        <f t="shared" si="8"/>
        <v>2245.32</v>
      </c>
      <c r="AA297" s="68">
        <f t="shared" si="13"/>
        <v>1372</v>
      </c>
      <c r="AB297" s="62"/>
      <c r="AC297" s="62"/>
      <c r="AD297" s="62"/>
      <c r="AE297" s="62">
        <f t="shared" si="10"/>
        <v>4</v>
      </c>
      <c r="AF297" s="62" t="s">
        <v>537</v>
      </c>
      <c r="AG297" s="62" t="s">
        <v>537</v>
      </c>
      <c r="AH297" s="62">
        <v>4</v>
      </c>
      <c r="AI297" s="62" t="s">
        <v>537</v>
      </c>
      <c r="AJ297" s="62" t="s">
        <v>537</v>
      </c>
      <c r="AK297" s="62" t="s">
        <v>537</v>
      </c>
      <c r="AL297" s="62" t="s">
        <v>537</v>
      </c>
      <c r="AM297" s="69" t="s">
        <v>539</v>
      </c>
    </row>
    <row r="298" spans="1:39" ht="69" thickBot="1" thickTop="1">
      <c r="A298" s="57" t="s">
        <v>534</v>
      </c>
      <c r="B298" s="58" t="s">
        <v>355</v>
      </c>
      <c r="C298" s="59">
        <f t="shared" si="12"/>
        <v>115</v>
      </c>
      <c r="D298" s="60" t="s">
        <v>655</v>
      </c>
      <c r="E298" s="61" t="s">
        <v>356</v>
      </c>
      <c r="F298" s="57" t="s">
        <v>536</v>
      </c>
      <c r="G298" s="62"/>
      <c r="H298" s="63">
        <v>459.9</v>
      </c>
      <c r="I298" s="57" t="s">
        <v>568</v>
      </c>
      <c r="J298" s="63">
        <v>550</v>
      </c>
      <c r="K298" s="57" t="s">
        <v>568</v>
      </c>
      <c r="L298" s="63">
        <v>489</v>
      </c>
      <c r="M298" s="57" t="s">
        <v>568</v>
      </c>
      <c r="N298" s="57" t="s">
        <v>537</v>
      </c>
      <c r="O298" s="57" t="s">
        <v>537</v>
      </c>
      <c r="P298" s="63" t="s">
        <v>537</v>
      </c>
      <c r="Q298" s="57" t="s">
        <v>537</v>
      </c>
      <c r="R298" s="63">
        <f t="shared" si="9"/>
        <v>499.63</v>
      </c>
      <c r="S298" s="64"/>
      <c r="T298" s="75">
        <v>449.99</v>
      </c>
      <c r="U298" s="66" t="s">
        <v>165</v>
      </c>
      <c r="V298" s="66" t="s">
        <v>166</v>
      </c>
      <c r="W298" s="64"/>
      <c r="X298" s="63"/>
      <c r="Y298" s="63"/>
      <c r="Z298" s="63">
        <f t="shared" si="8"/>
        <v>14988.9</v>
      </c>
      <c r="AA298" s="68">
        <f t="shared" si="13"/>
        <v>13499.7</v>
      </c>
      <c r="AB298" s="62"/>
      <c r="AC298" s="62"/>
      <c r="AD298" s="62"/>
      <c r="AE298" s="62">
        <f t="shared" si="10"/>
        <v>30</v>
      </c>
      <c r="AF298" s="62" t="s">
        <v>537</v>
      </c>
      <c r="AG298" s="62" t="s">
        <v>537</v>
      </c>
      <c r="AH298" s="62" t="s">
        <v>537</v>
      </c>
      <c r="AI298" s="62" t="s">
        <v>537</v>
      </c>
      <c r="AJ298" s="62">
        <v>30</v>
      </c>
      <c r="AK298" s="62" t="s">
        <v>537</v>
      </c>
      <c r="AL298" s="62" t="s">
        <v>537</v>
      </c>
      <c r="AM298" s="69" t="s">
        <v>539</v>
      </c>
    </row>
    <row r="299" spans="1:39" ht="57.75" thickBot="1" thickTop="1">
      <c r="A299" s="57" t="s">
        <v>534</v>
      </c>
      <c r="B299" s="58" t="s">
        <v>357</v>
      </c>
      <c r="C299" s="59">
        <f t="shared" si="12"/>
        <v>116</v>
      </c>
      <c r="D299" s="60" t="s">
        <v>656</v>
      </c>
      <c r="E299" s="61" t="s">
        <v>360</v>
      </c>
      <c r="F299" s="57" t="s">
        <v>82</v>
      </c>
      <c r="G299" s="62"/>
      <c r="H299" s="63">
        <v>599</v>
      </c>
      <c r="I299" s="57" t="s">
        <v>541</v>
      </c>
      <c r="J299" s="63">
        <v>346.52</v>
      </c>
      <c r="K299" s="57" t="s">
        <v>541</v>
      </c>
      <c r="L299" s="63">
        <v>328</v>
      </c>
      <c r="M299" s="57" t="s">
        <v>541</v>
      </c>
      <c r="N299" s="57" t="s">
        <v>537</v>
      </c>
      <c r="O299" s="57" t="s">
        <v>537</v>
      </c>
      <c r="P299" s="63" t="s">
        <v>537</v>
      </c>
      <c r="Q299" s="57" t="s">
        <v>537</v>
      </c>
      <c r="R299" s="63">
        <f t="shared" si="9"/>
        <v>424.51</v>
      </c>
      <c r="S299" s="64"/>
      <c r="T299" s="75">
        <v>479</v>
      </c>
      <c r="U299" s="66" t="s">
        <v>361</v>
      </c>
      <c r="V299" s="66" t="s">
        <v>362</v>
      </c>
      <c r="W299" s="64"/>
      <c r="X299" s="63"/>
      <c r="Y299" s="63"/>
      <c r="Z299" s="63">
        <f t="shared" si="8"/>
        <v>1273.53</v>
      </c>
      <c r="AA299" s="68">
        <f t="shared" si="13"/>
        <v>1437</v>
      </c>
      <c r="AB299" s="62"/>
      <c r="AC299" s="62"/>
      <c r="AD299" s="62"/>
      <c r="AE299" s="62">
        <f t="shared" si="10"/>
        <v>3</v>
      </c>
      <c r="AF299" s="62">
        <v>1</v>
      </c>
      <c r="AG299" s="62">
        <v>2</v>
      </c>
      <c r="AH299" s="62" t="s">
        <v>537</v>
      </c>
      <c r="AI299" s="62" t="s">
        <v>537</v>
      </c>
      <c r="AJ299" s="62" t="s">
        <v>537</v>
      </c>
      <c r="AK299" s="62" t="s">
        <v>537</v>
      </c>
      <c r="AL299" s="62" t="s">
        <v>537</v>
      </c>
      <c r="AM299" s="69" t="s">
        <v>539</v>
      </c>
    </row>
    <row r="300" spans="1:39" ht="57.75" thickBot="1" thickTop="1">
      <c r="A300" s="57" t="s">
        <v>534</v>
      </c>
      <c r="B300" s="118">
        <v>5234000480784</v>
      </c>
      <c r="C300" s="59">
        <f t="shared" si="12"/>
        <v>117</v>
      </c>
      <c r="D300" s="60" t="s">
        <v>657</v>
      </c>
      <c r="E300" s="61" t="s">
        <v>364</v>
      </c>
      <c r="F300" s="57" t="s">
        <v>27</v>
      </c>
      <c r="G300" s="62"/>
      <c r="H300" s="63">
        <v>159.9</v>
      </c>
      <c r="I300" s="57" t="s">
        <v>559</v>
      </c>
      <c r="J300" s="63">
        <v>230</v>
      </c>
      <c r="K300" s="57" t="s">
        <v>559</v>
      </c>
      <c r="L300" s="63">
        <v>230</v>
      </c>
      <c r="M300" s="57" t="s">
        <v>559</v>
      </c>
      <c r="N300" s="57" t="s">
        <v>537</v>
      </c>
      <c r="O300" s="57" t="s">
        <v>537</v>
      </c>
      <c r="P300" s="63" t="s">
        <v>537</v>
      </c>
      <c r="Q300" s="57" t="s">
        <v>537</v>
      </c>
      <c r="R300" s="63">
        <f t="shared" si="9"/>
        <v>206.63</v>
      </c>
      <c r="S300" s="64"/>
      <c r="T300" s="75">
        <v>211</v>
      </c>
      <c r="U300" s="66" t="s">
        <v>48</v>
      </c>
      <c r="V300" s="66" t="s">
        <v>49</v>
      </c>
      <c r="W300" s="64"/>
      <c r="X300" s="63"/>
      <c r="Y300" s="63"/>
      <c r="Z300" s="63">
        <f t="shared" si="8"/>
        <v>206.63</v>
      </c>
      <c r="AA300" s="68">
        <f t="shared" si="13"/>
        <v>211</v>
      </c>
      <c r="AB300" s="62"/>
      <c r="AC300" s="62"/>
      <c r="AD300" s="62"/>
      <c r="AE300" s="62">
        <f t="shared" si="10"/>
        <v>1</v>
      </c>
      <c r="AF300" s="62" t="s">
        <v>537</v>
      </c>
      <c r="AG300" s="62" t="s">
        <v>537</v>
      </c>
      <c r="AH300" s="62" t="s">
        <v>537</v>
      </c>
      <c r="AI300" s="62" t="s">
        <v>537</v>
      </c>
      <c r="AJ300" s="62" t="s">
        <v>537</v>
      </c>
      <c r="AK300" s="62" t="s">
        <v>537</v>
      </c>
      <c r="AL300" s="62">
        <v>1</v>
      </c>
      <c r="AM300" s="69" t="s">
        <v>539</v>
      </c>
    </row>
    <row r="301" spans="1:39" ht="46.5" thickBot="1" thickTop="1">
      <c r="A301" s="57" t="s">
        <v>534</v>
      </c>
      <c r="B301" s="118">
        <v>5234000480785</v>
      </c>
      <c r="C301" s="59">
        <f t="shared" si="12"/>
        <v>118</v>
      </c>
      <c r="D301" s="60" t="s">
        <v>658</v>
      </c>
      <c r="E301" s="61" t="s">
        <v>366</v>
      </c>
      <c r="F301" s="57" t="s">
        <v>82</v>
      </c>
      <c r="G301" s="62"/>
      <c r="H301" s="63">
        <v>585.43</v>
      </c>
      <c r="I301" s="57" t="s">
        <v>555</v>
      </c>
      <c r="J301" s="63">
        <v>785.29</v>
      </c>
      <c r="K301" s="57" t="s">
        <v>555</v>
      </c>
      <c r="L301" s="63">
        <v>476</v>
      </c>
      <c r="M301" s="57" t="s">
        <v>555</v>
      </c>
      <c r="N301" s="57" t="s">
        <v>537</v>
      </c>
      <c r="O301" s="57" t="s">
        <v>537</v>
      </c>
      <c r="P301" s="63" t="s">
        <v>537</v>
      </c>
      <c r="Q301" s="57" t="s">
        <v>537</v>
      </c>
      <c r="R301" s="63">
        <f t="shared" si="9"/>
        <v>615.57</v>
      </c>
      <c r="S301" s="64"/>
      <c r="T301" s="75">
        <v>475</v>
      </c>
      <c r="U301" s="66" t="s">
        <v>93</v>
      </c>
      <c r="V301" s="66" t="s">
        <v>94</v>
      </c>
      <c r="W301" s="64"/>
      <c r="X301" s="63"/>
      <c r="Y301" s="63"/>
      <c r="Z301" s="63">
        <f t="shared" si="8"/>
        <v>1231.14</v>
      </c>
      <c r="AA301" s="68">
        <f t="shared" si="13"/>
        <v>950</v>
      </c>
      <c r="AB301" s="62"/>
      <c r="AC301" s="62"/>
      <c r="AD301" s="62"/>
      <c r="AE301" s="62">
        <f t="shared" si="10"/>
        <v>2</v>
      </c>
      <c r="AF301" s="62" t="s">
        <v>537</v>
      </c>
      <c r="AG301" s="62" t="s">
        <v>537</v>
      </c>
      <c r="AH301" s="62" t="s">
        <v>537</v>
      </c>
      <c r="AI301" s="62">
        <v>2</v>
      </c>
      <c r="AJ301" s="62" t="s">
        <v>537</v>
      </c>
      <c r="AK301" s="62" t="s">
        <v>537</v>
      </c>
      <c r="AL301" s="62" t="s">
        <v>537</v>
      </c>
      <c r="AM301" s="69" t="s">
        <v>539</v>
      </c>
    </row>
    <row r="302" spans="1:39" ht="57.75" thickBot="1" thickTop="1">
      <c r="A302" s="57" t="s">
        <v>534</v>
      </c>
      <c r="B302" s="58" t="s">
        <v>367</v>
      </c>
      <c r="C302" s="59">
        <f t="shared" si="12"/>
        <v>119</v>
      </c>
      <c r="D302" s="60" t="s">
        <v>659</v>
      </c>
      <c r="E302" s="61" t="s">
        <v>368</v>
      </c>
      <c r="F302" s="57" t="s">
        <v>82</v>
      </c>
      <c r="G302" s="62"/>
      <c r="H302" s="63">
        <v>249.9</v>
      </c>
      <c r="I302" s="57" t="s">
        <v>541</v>
      </c>
      <c r="J302" s="63">
        <v>360</v>
      </c>
      <c r="K302" s="57" t="s">
        <v>541</v>
      </c>
      <c r="L302" s="63">
        <v>269.9</v>
      </c>
      <c r="M302" s="57" t="s">
        <v>541</v>
      </c>
      <c r="N302" s="57" t="s">
        <v>537</v>
      </c>
      <c r="O302" s="57" t="s">
        <v>537</v>
      </c>
      <c r="P302" s="63" t="s">
        <v>537</v>
      </c>
      <c r="Q302" s="57" t="s">
        <v>537</v>
      </c>
      <c r="R302" s="63">
        <f t="shared" si="9"/>
        <v>293.27</v>
      </c>
      <c r="S302" s="64"/>
      <c r="T302" s="75">
        <v>216</v>
      </c>
      <c r="U302" s="66" t="s">
        <v>48</v>
      </c>
      <c r="V302" s="66" t="s">
        <v>49</v>
      </c>
      <c r="W302" s="64"/>
      <c r="X302" s="63"/>
      <c r="Y302" s="63"/>
      <c r="Z302" s="63">
        <f t="shared" si="8"/>
        <v>1466.35</v>
      </c>
      <c r="AA302" s="68">
        <f t="shared" si="13"/>
        <v>1080</v>
      </c>
      <c r="AB302" s="62"/>
      <c r="AC302" s="62"/>
      <c r="AD302" s="62"/>
      <c r="AE302" s="62">
        <f t="shared" si="10"/>
        <v>5</v>
      </c>
      <c r="AF302" s="62" t="s">
        <v>537</v>
      </c>
      <c r="AG302" s="62">
        <v>5</v>
      </c>
      <c r="AH302" s="62" t="s">
        <v>537</v>
      </c>
      <c r="AI302" s="62" t="s">
        <v>537</v>
      </c>
      <c r="AJ302" s="62" t="s">
        <v>537</v>
      </c>
      <c r="AK302" s="62" t="s">
        <v>537</v>
      </c>
      <c r="AL302" s="62" t="s">
        <v>537</v>
      </c>
      <c r="AM302" s="69" t="s">
        <v>539</v>
      </c>
    </row>
    <row r="303" spans="1:39" ht="57.75" thickBot="1" thickTop="1">
      <c r="A303" s="57" t="s">
        <v>534</v>
      </c>
      <c r="B303" s="118">
        <v>5234000480786</v>
      </c>
      <c r="C303" s="59">
        <f t="shared" si="12"/>
        <v>120</v>
      </c>
      <c r="D303" s="60" t="s">
        <v>660</v>
      </c>
      <c r="E303" s="61" t="s">
        <v>370</v>
      </c>
      <c r="F303" s="57" t="s">
        <v>82</v>
      </c>
      <c r="G303" s="62"/>
      <c r="H303" s="63">
        <v>36.8</v>
      </c>
      <c r="I303" s="57" t="s">
        <v>555</v>
      </c>
      <c r="J303" s="63">
        <v>28.41</v>
      </c>
      <c r="K303" s="57" t="s">
        <v>555</v>
      </c>
      <c r="L303" s="63">
        <v>38.72</v>
      </c>
      <c r="M303" s="57" t="s">
        <v>555</v>
      </c>
      <c r="N303" s="57" t="s">
        <v>537</v>
      </c>
      <c r="O303" s="57" t="s">
        <v>537</v>
      </c>
      <c r="P303" s="63" t="s">
        <v>537</v>
      </c>
      <c r="Q303" s="57" t="s">
        <v>537</v>
      </c>
      <c r="R303" s="63">
        <f t="shared" si="9"/>
        <v>34.64</v>
      </c>
      <c r="S303" s="64"/>
      <c r="T303" s="75">
        <v>42.33</v>
      </c>
      <c r="U303" s="66" t="s">
        <v>208</v>
      </c>
      <c r="V303" s="66" t="s">
        <v>371</v>
      </c>
      <c r="W303" s="64"/>
      <c r="X303" s="63"/>
      <c r="Y303" s="63"/>
      <c r="Z303" s="63">
        <f t="shared" si="8"/>
        <v>69.28</v>
      </c>
      <c r="AA303" s="68">
        <f t="shared" si="13"/>
        <v>84.66</v>
      </c>
      <c r="AB303" s="62"/>
      <c r="AC303" s="62"/>
      <c r="AD303" s="62"/>
      <c r="AE303" s="62">
        <f>SUM(AF303:AL303)</f>
        <v>2</v>
      </c>
      <c r="AF303" s="62" t="s">
        <v>537</v>
      </c>
      <c r="AG303" s="62" t="s">
        <v>537</v>
      </c>
      <c r="AH303" s="62" t="s">
        <v>537</v>
      </c>
      <c r="AI303" s="62">
        <v>2</v>
      </c>
      <c r="AJ303" s="62" t="s">
        <v>537</v>
      </c>
      <c r="AK303" s="62" t="s">
        <v>537</v>
      </c>
      <c r="AL303" s="62" t="s">
        <v>537</v>
      </c>
      <c r="AM303" s="69" t="s">
        <v>539</v>
      </c>
    </row>
    <row r="304" spans="1:39" ht="35.25" thickBot="1" thickTop="1">
      <c r="A304" s="57" t="s">
        <v>534</v>
      </c>
      <c r="B304" s="118">
        <v>5234000480787</v>
      </c>
      <c r="C304" s="59">
        <f t="shared" si="12"/>
        <v>121</v>
      </c>
      <c r="D304" s="60" t="s">
        <v>661</v>
      </c>
      <c r="E304" s="61" t="s">
        <v>373</v>
      </c>
      <c r="F304" s="57" t="s">
        <v>82</v>
      </c>
      <c r="G304" s="62"/>
      <c r="H304" s="63">
        <v>119.9</v>
      </c>
      <c r="I304" s="57" t="s">
        <v>555</v>
      </c>
      <c r="J304" s="63">
        <v>128</v>
      </c>
      <c r="K304" s="57" t="s">
        <v>555</v>
      </c>
      <c r="L304" s="63">
        <v>156.09</v>
      </c>
      <c r="M304" s="57" t="s">
        <v>555</v>
      </c>
      <c r="N304" s="57" t="s">
        <v>537</v>
      </c>
      <c r="O304" s="57" t="s">
        <v>537</v>
      </c>
      <c r="P304" s="63" t="s">
        <v>537</v>
      </c>
      <c r="Q304" s="57" t="s">
        <v>537</v>
      </c>
      <c r="R304" s="63">
        <f t="shared" si="9"/>
        <v>134.66</v>
      </c>
      <c r="S304" s="64"/>
      <c r="T304" s="75">
        <v>136</v>
      </c>
      <c r="U304" s="66" t="s">
        <v>275</v>
      </c>
      <c r="V304" s="66" t="s">
        <v>276</v>
      </c>
      <c r="W304" s="64"/>
      <c r="X304" s="63"/>
      <c r="Y304" s="63"/>
      <c r="Z304" s="63">
        <f t="shared" si="8"/>
        <v>269.32</v>
      </c>
      <c r="AA304" s="68">
        <f t="shared" si="13"/>
        <v>272</v>
      </c>
      <c r="AB304" s="62"/>
      <c r="AC304" s="62"/>
      <c r="AD304" s="62"/>
      <c r="AE304" s="62">
        <f t="shared" si="10"/>
        <v>2</v>
      </c>
      <c r="AF304" s="62" t="s">
        <v>537</v>
      </c>
      <c r="AG304" s="62" t="s">
        <v>537</v>
      </c>
      <c r="AH304" s="62" t="s">
        <v>537</v>
      </c>
      <c r="AI304" s="62">
        <v>2</v>
      </c>
      <c r="AJ304" s="62" t="s">
        <v>537</v>
      </c>
      <c r="AK304" s="62" t="s">
        <v>537</v>
      </c>
      <c r="AL304" s="62" t="s">
        <v>537</v>
      </c>
      <c r="AM304" s="69" t="s">
        <v>539</v>
      </c>
    </row>
    <row r="305" spans="1:39" ht="35.25" thickBot="1" thickTop="1">
      <c r="A305" s="57" t="s">
        <v>534</v>
      </c>
      <c r="B305" s="118">
        <v>5234000480788</v>
      </c>
      <c r="C305" s="59">
        <f t="shared" si="12"/>
        <v>122</v>
      </c>
      <c r="D305" s="60" t="s">
        <v>662</v>
      </c>
      <c r="E305" s="61" t="s">
        <v>375</v>
      </c>
      <c r="F305" s="57" t="s">
        <v>82</v>
      </c>
      <c r="G305" s="62"/>
      <c r="H305" s="63">
        <v>128.8</v>
      </c>
      <c r="I305" s="57" t="s">
        <v>555</v>
      </c>
      <c r="J305" s="63">
        <v>119.9</v>
      </c>
      <c r="K305" s="57" t="s">
        <v>555</v>
      </c>
      <c r="L305" s="63">
        <v>156.09</v>
      </c>
      <c r="M305" s="57" t="s">
        <v>555</v>
      </c>
      <c r="N305" s="57" t="s">
        <v>537</v>
      </c>
      <c r="O305" s="57" t="s">
        <v>537</v>
      </c>
      <c r="P305" s="63" t="s">
        <v>537</v>
      </c>
      <c r="Q305" s="57" t="s">
        <v>537</v>
      </c>
      <c r="R305" s="63">
        <f t="shared" si="9"/>
        <v>134.93</v>
      </c>
      <c r="S305" s="64"/>
      <c r="T305" s="75">
        <v>141.96</v>
      </c>
      <c r="U305" s="66" t="s">
        <v>275</v>
      </c>
      <c r="V305" s="66" t="s">
        <v>276</v>
      </c>
      <c r="W305" s="64"/>
      <c r="X305" s="63"/>
      <c r="Y305" s="63"/>
      <c r="Z305" s="63">
        <f t="shared" si="8"/>
        <v>269.86</v>
      </c>
      <c r="AA305" s="68">
        <f t="shared" si="13"/>
        <v>283.92</v>
      </c>
      <c r="AB305" s="62"/>
      <c r="AC305" s="62"/>
      <c r="AD305" s="62"/>
      <c r="AE305" s="62">
        <f t="shared" si="10"/>
        <v>2</v>
      </c>
      <c r="AF305" s="62" t="s">
        <v>537</v>
      </c>
      <c r="AG305" s="62" t="s">
        <v>537</v>
      </c>
      <c r="AH305" s="62" t="s">
        <v>537</v>
      </c>
      <c r="AI305" s="62">
        <v>2</v>
      </c>
      <c r="AJ305" s="62" t="s">
        <v>537</v>
      </c>
      <c r="AK305" s="62" t="s">
        <v>537</v>
      </c>
      <c r="AL305" s="62" t="s">
        <v>537</v>
      </c>
      <c r="AM305" s="69" t="s">
        <v>539</v>
      </c>
    </row>
    <row r="306" spans="1:39" ht="57.75" thickBot="1" thickTop="1">
      <c r="A306" s="57" t="s">
        <v>534</v>
      </c>
      <c r="B306" s="58" t="s">
        <v>376</v>
      </c>
      <c r="C306" s="59">
        <f t="shared" si="12"/>
        <v>123</v>
      </c>
      <c r="D306" s="60" t="s">
        <v>663</v>
      </c>
      <c r="E306" s="61" t="s">
        <v>377</v>
      </c>
      <c r="F306" s="57" t="s">
        <v>536</v>
      </c>
      <c r="G306" s="62"/>
      <c r="H306" s="63">
        <v>40.5</v>
      </c>
      <c r="I306" s="57" t="s">
        <v>568</v>
      </c>
      <c r="J306" s="63">
        <v>52</v>
      </c>
      <c r="K306" s="57" t="s">
        <v>568</v>
      </c>
      <c r="L306" s="63">
        <v>50.9</v>
      </c>
      <c r="M306" s="57" t="s">
        <v>568</v>
      </c>
      <c r="N306" s="57" t="s">
        <v>537</v>
      </c>
      <c r="O306" s="57" t="s">
        <v>537</v>
      </c>
      <c r="P306" s="63" t="s">
        <v>537</v>
      </c>
      <c r="Q306" s="57" t="s">
        <v>537</v>
      </c>
      <c r="R306" s="63">
        <f t="shared" si="9"/>
        <v>47.8</v>
      </c>
      <c r="S306" s="64"/>
      <c r="T306" s="75">
        <v>47.8</v>
      </c>
      <c r="U306" s="66" t="s">
        <v>29</v>
      </c>
      <c r="V306" s="66" t="s">
        <v>30</v>
      </c>
      <c r="W306" s="64"/>
      <c r="X306" s="63"/>
      <c r="Y306" s="63"/>
      <c r="Z306" s="63">
        <f t="shared" si="8"/>
        <v>1434</v>
      </c>
      <c r="AA306" s="68">
        <f t="shared" si="13"/>
        <v>1434</v>
      </c>
      <c r="AB306" s="62"/>
      <c r="AC306" s="62"/>
      <c r="AD306" s="62"/>
      <c r="AE306" s="62">
        <f t="shared" si="10"/>
        <v>30</v>
      </c>
      <c r="AF306" s="62" t="s">
        <v>537</v>
      </c>
      <c r="AG306" s="62" t="s">
        <v>537</v>
      </c>
      <c r="AH306" s="62" t="s">
        <v>537</v>
      </c>
      <c r="AI306" s="62" t="s">
        <v>537</v>
      </c>
      <c r="AJ306" s="62">
        <v>30</v>
      </c>
      <c r="AK306" s="62" t="s">
        <v>537</v>
      </c>
      <c r="AL306" s="62" t="s">
        <v>537</v>
      </c>
      <c r="AM306" s="69" t="s">
        <v>539</v>
      </c>
    </row>
    <row r="307" spans="1:39" ht="57.75" thickBot="1" thickTop="1">
      <c r="A307" s="57" t="s">
        <v>534</v>
      </c>
      <c r="B307" s="58" t="s">
        <v>378</v>
      </c>
      <c r="C307" s="59">
        <f t="shared" si="12"/>
        <v>124</v>
      </c>
      <c r="D307" s="60" t="s">
        <v>664</v>
      </c>
      <c r="E307" s="61" t="s">
        <v>379</v>
      </c>
      <c r="F307" s="57" t="s">
        <v>67</v>
      </c>
      <c r="G307" s="62"/>
      <c r="H307" s="63">
        <v>227</v>
      </c>
      <c r="I307" s="57" t="s">
        <v>555</v>
      </c>
      <c r="J307" s="63">
        <v>232</v>
      </c>
      <c r="K307" s="57" t="s">
        <v>555</v>
      </c>
      <c r="L307" s="63">
        <v>189</v>
      </c>
      <c r="M307" s="57" t="s">
        <v>555</v>
      </c>
      <c r="N307" s="57" t="s">
        <v>537</v>
      </c>
      <c r="O307" s="57" t="s">
        <v>537</v>
      </c>
      <c r="P307" s="63" t="s">
        <v>537</v>
      </c>
      <c r="Q307" s="57" t="s">
        <v>537</v>
      </c>
      <c r="R307" s="63">
        <f t="shared" si="9"/>
        <v>216</v>
      </c>
      <c r="S307" s="64"/>
      <c r="T307" s="75">
        <v>228</v>
      </c>
      <c r="U307" s="66" t="s">
        <v>48</v>
      </c>
      <c r="V307" s="66" t="s">
        <v>49</v>
      </c>
      <c r="W307" s="64"/>
      <c r="X307" s="63"/>
      <c r="Y307" s="63"/>
      <c r="Z307" s="63">
        <f t="shared" si="8"/>
        <v>432</v>
      </c>
      <c r="AA307" s="68">
        <f t="shared" si="13"/>
        <v>456</v>
      </c>
      <c r="AB307" s="62"/>
      <c r="AC307" s="62"/>
      <c r="AD307" s="62"/>
      <c r="AE307" s="62">
        <f t="shared" si="10"/>
        <v>2</v>
      </c>
      <c r="AF307" s="62" t="s">
        <v>537</v>
      </c>
      <c r="AG307" s="62" t="s">
        <v>537</v>
      </c>
      <c r="AH307" s="62" t="s">
        <v>537</v>
      </c>
      <c r="AI307" s="62">
        <v>2</v>
      </c>
      <c r="AJ307" s="62" t="s">
        <v>537</v>
      </c>
      <c r="AK307" s="62" t="s">
        <v>537</v>
      </c>
      <c r="AL307" s="62" t="s">
        <v>537</v>
      </c>
      <c r="AM307" s="69" t="s">
        <v>539</v>
      </c>
    </row>
    <row r="308" spans="1:39" ht="35.25" thickBot="1" thickTop="1">
      <c r="A308" s="45" t="s">
        <v>534</v>
      </c>
      <c r="B308" s="46" t="s">
        <v>380</v>
      </c>
      <c r="C308" s="47">
        <f t="shared" si="12"/>
        <v>125</v>
      </c>
      <c r="D308" s="48" t="s">
        <v>665</v>
      </c>
      <c r="E308" s="49" t="s">
        <v>381</v>
      </c>
      <c r="F308" s="45" t="s">
        <v>82</v>
      </c>
      <c r="G308" s="50"/>
      <c r="H308" s="51">
        <v>150.45</v>
      </c>
      <c r="I308" s="45" t="s">
        <v>568</v>
      </c>
      <c r="J308" s="51">
        <v>158</v>
      </c>
      <c r="K308" s="45" t="s">
        <v>568</v>
      </c>
      <c r="L308" s="51">
        <v>131.9</v>
      </c>
      <c r="M308" s="45" t="s">
        <v>568</v>
      </c>
      <c r="N308" s="45" t="s">
        <v>537</v>
      </c>
      <c r="O308" s="45" t="s">
        <v>537</v>
      </c>
      <c r="P308" s="51" t="s">
        <v>537</v>
      </c>
      <c r="Q308" s="45" t="s">
        <v>537</v>
      </c>
      <c r="R308" s="51">
        <f t="shared" si="9"/>
        <v>146.78</v>
      </c>
      <c r="S308" s="52">
        <f>Z308</f>
        <v>4403.4</v>
      </c>
      <c r="T308" s="54"/>
      <c r="U308" s="52" t="s">
        <v>561</v>
      </c>
      <c r="V308" s="54"/>
      <c r="W308" s="52"/>
      <c r="X308" s="51"/>
      <c r="Y308" s="51"/>
      <c r="Z308" s="51">
        <f t="shared" si="8"/>
        <v>4403.4</v>
      </c>
      <c r="AA308" s="55"/>
      <c r="AB308" s="50"/>
      <c r="AC308" s="50"/>
      <c r="AD308" s="50"/>
      <c r="AE308" s="50">
        <f t="shared" si="10"/>
        <v>30</v>
      </c>
      <c r="AF308" s="50" t="s">
        <v>537</v>
      </c>
      <c r="AG308" s="50" t="s">
        <v>537</v>
      </c>
      <c r="AH308" s="50" t="s">
        <v>537</v>
      </c>
      <c r="AI308" s="50" t="s">
        <v>537</v>
      </c>
      <c r="AJ308" s="50">
        <v>30</v>
      </c>
      <c r="AK308" s="50" t="s">
        <v>537</v>
      </c>
      <c r="AL308" s="50" t="s">
        <v>537</v>
      </c>
      <c r="AM308" s="56" t="s">
        <v>539</v>
      </c>
    </row>
    <row r="309" spans="1:39" ht="102.75" thickBot="1" thickTop="1">
      <c r="A309" s="57" t="s">
        <v>534</v>
      </c>
      <c r="B309" s="58" t="s">
        <v>382</v>
      </c>
      <c r="C309" s="59">
        <f t="shared" si="12"/>
        <v>126</v>
      </c>
      <c r="D309" s="60" t="s">
        <v>666</v>
      </c>
      <c r="E309" s="61" t="s">
        <v>667</v>
      </c>
      <c r="F309" s="57" t="s">
        <v>67</v>
      </c>
      <c r="G309" s="62"/>
      <c r="H309" s="63">
        <v>69</v>
      </c>
      <c r="I309" s="57" t="s">
        <v>555</v>
      </c>
      <c r="J309" s="63">
        <v>97.76</v>
      </c>
      <c r="K309" s="57" t="s">
        <v>555</v>
      </c>
      <c r="L309" s="63">
        <v>99.9</v>
      </c>
      <c r="M309" s="57" t="s">
        <v>555</v>
      </c>
      <c r="N309" s="57" t="s">
        <v>537</v>
      </c>
      <c r="O309" s="57" t="s">
        <v>537</v>
      </c>
      <c r="P309" s="63" t="s">
        <v>537</v>
      </c>
      <c r="Q309" s="57" t="s">
        <v>537</v>
      </c>
      <c r="R309" s="63">
        <f t="shared" si="9"/>
        <v>88.89</v>
      </c>
      <c r="S309" s="64"/>
      <c r="T309" s="75">
        <v>100.6</v>
      </c>
      <c r="U309" s="66" t="s">
        <v>69</v>
      </c>
      <c r="V309" s="66" t="s">
        <v>70</v>
      </c>
      <c r="W309" s="89">
        <v>1</v>
      </c>
      <c r="X309" s="90">
        <f>W309+AA309</f>
        <v>1</v>
      </c>
      <c r="Y309" s="63"/>
      <c r="Z309" s="63">
        <f t="shared" si="8"/>
        <v>88.89</v>
      </c>
      <c r="AA309" s="91"/>
      <c r="AB309" s="62"/>
      <c r="AC309" s="62"/>
      <c r="AD309" s="62"/>
      <c r="AE309" s="62">
        <f t="shared" si="10"/>
        <v>1</v>
      </c>
      <c r="AF309" s="62" t="s">
        <v>537</v>
      </c>
      <c r="AG309" s="62" t="s">
        <v>537</v>
      </c>
      <c r="AH309" s="62" t="s">
        <v>537</v>
      </c>
      <c r="AI309" s="62">
        <v>1</v>
      </c>
      <c r="AJ309" s="62" t="s">
        <v>537</v>
      </c>
      <c r="AK309" s="62" t="s">
        <v>537</v>
      </c>
      <c r="AL309" s="62" t="s">
        <v>537</v>
      </c>
      <c r="AM309" s="69" t="s">
        <v>539</v>
      </c>
    </row>
    <row r="310" spans="1:39" ht="57.75" thickBot="1" thickTop="1">
      <c r="A310" s="57" t="s">
        <v>534</v>
      </c>
      <c r="B310" s="58" t="s">
        <v>384</v>
      </c>
      <c r="C310" s="59">
        <f t="shared" si="12"/>
        <v>127</v>
      </c>
      <c r="D310" s="60" t="s">
        <v>668</v>
      </c>
      <c r="E310" s="61" t="s">
        <v>386</v>
      </c>
      <c r="F310" s="57" t="s">
        <v>82</v>
      </c>
      <c r="G310" s="62"/>
      <c r="H310" s="63">
        <v>734</v>
      </c>
      <c r="I310" s="57" t="s">
        <v>541</v>
      </c>
      <c r="J310" s="63">
        <v>746</v>
      </c>
      <c r="K310" s="57" t="s">
        <v>541</v>
      </c>
      <c r="L310" s="63">
        <v>766</v>
      </c>
      <c r="M310" s="57" t="s">
        <v>541</v>
      </c>
      <c r="N310" s="57" t="s">
        <v>537</v>
      </c>
      <c r="O310" s="57" t="s">
        <v>537</v>
      </c>
      <c r="P310" s="63" t="s">
        <v>537</v>
      </c>
      <c r="Q310" s="57" t="s">
        <v>537</v>
      </c>
      <c r="R310" s="63">
        <f t="shared" si="9"/>
        <v>748.67</v>
      </c>
      <c r="S310" s="64"/>
      <c r="T310" s="75">
        <v>599.39</v>
      </c>
      <c r="U310" s="66" t="s">
        <v>165</v>
      </c>
      <c r="V310" s="66" t="s">
        <v>166</v>
      </c>
      <c r="W310" s="89"/>
      <c r="X310" s="90">
        <f>W310+AA310</f>
        <v>1</v>
      </c>
      <c r="Y310" s="63"/>
      <c r="Z310" s="63">
        <f t="shared" si="8"/>
        <v>748.67</v>
      </c>
      <c r="AA310" s="91">
        <v>1</v>
      </c>
      <c r="AB310" s="62"/>
      <c r="AC310" s="62"/>
      <c r="AD310" s="62"/>
      <c r="AE310" s="62">
        <f t="shared" si="10"/>
        <v>1</v>
      </c>
      <c r="AF310" s="62" t="s">
        <v>537</v>
      </c>
      <c r="AG310" s="62">
        <v>1</v>
      </c>
      <c r="AH310" s="62" t="s">
        <v>537</v>
      </c>
      <c r="AI310" s="62" t="s">
        <v>537</v>
      </c>
      <c r="AJ310" s="62" t="s">
        <v>537</v>
      </c>
      <c r="AK310" s="62" t="s">
        <v>537</v>
      </c>
      <c r="AL310" s="62" t="s">
        <v>537</v>
      </c>
      <c r="AM310" s="69" t="s">
        <v>539</v>
      </c>
    </row>
    <row r="311" spans="1:39" ht="35.25" thickBot="1" thickTop="1">
      <c r="A311" s="57" t="s">
        <v>534</v>
      </c>
      <c r="B311" s="58" t="s">
        <v>387</v>
      </c>
      <c r="C311" s="59">
        <f t="shared" si="12"/>
        <v>128</v>
      </c>
      <c r="D311" s="60" t="s">
        <v>669</v>
      </c>
      <c r="E311" s="61" t="s">
        <v>389</v>
      </c>
      <c r="F311" s="57" t="s">
        <v>390</v>
      </c>
      <c r="G311" s="62"/>
      <c r="H311" s="63">
        <v>23.99</v>
      </c>
      <c r="I311" s="57" t="s">
        <v>82</v>
      </c>
      <c r="J311" s="63">
        <v>19.9</v>
      </c>
      <c r="K311" s="57" t="s">
        <v>82</v>
      </c>
      <c r="L311" s="63">
        <v>25.03</v>
      </c>
      <c r="M311" s="57" t="s">
        <v>82</v>
      </c>
      <c r="N311" s="57" t="s">
        <v>537</v>
      </c>
      <c r="O311" s="57" t="s">
        <v>537</v>
      </c>
      <c r="P311" s="63" t="s">
        <v>537</v>
      </c>
      <c r="Q311" s="57" t="s">
        <v>537</v>
      </c>
      <c r="R311" s="63">
        <f t="shared" si="9"/>
        <v>22.97</v>
      </c>
      <c r="S311" s="64"/>
      <c r="T311" s="75">
        <v>22.59</v>
      </c>
      <c r="U311" s="66" t="s">
        <v>328</v>
      </c>
      <c r="V311" s="66" t="s">
        <v>329</v>
      </c>
      <c r="W311" s="89"/>
      <c r="X311" s="90">
        <f>W311+AA311</f>
        <v>15</v>
      </c>
      <c r="Y311" s="63"/>
      <c r="Z311" s="63">
        <f t="shared" si="8"/>
        <v>344.54999999999995</v>
      </c>
      <c r="AA311" s="91">
        <v>15</v>
      </c>
      <c r="AB311" s="62"/>
      <c r="AC311" s="62"/>
      <c r="AD311" s="62"/>
      <c r="AE311" s="62">
        <f t="shared" si="10"/>
        <v>15</v>
      </c>
      <c r="AF311" s="62" t="s">
        <v>537</v>
      </c>
      <c r="AG311" s="62" t="s">
        <v>537</v>
      </c>
      <c r="AH311" s="62" t="s">
        <v>537</v>
      </c>
      <c r="AI311" s="62" t="s">
        <v>537</v>
      </c>
      <c r="AJ311" s="62" t="s">
        <v>537</v>
      </c>
      <c r="AK311" s="62">
        <v>15</v>
      </c>
      <c r="AL311" s="62" t="s">
        <v>537</v>
      </c>
      <c r="AM311" s="69" t="s">
        <v>539</v>
      </c>
    </row>
    <row r="312" spans="1:39" ht="35.25" thickBot="1" thickTop="1">
      <c r="A312" s="57" t="s">
        <v>534</v>
      </c>
      <c r="B312" s="58" t="s">
        <v>391</v>
      </c>
      <c r="C312" s="59">
        <f t="shared" si="12"/>
        <v>129</v>
      </c>
      <c r="D312" s="60" t="s">
        <v>670</v>
      </c>
      <c r="E312" s="61" t="s">
        <v>392</v>
      </c>
      <c r="F312" s="57" t="s">
        <v>393</v>
      </c>
      <c r="G312" s="62"/>
      <c r="H312" s="63">
        <v>4.99</v>
      </c>
      <c r="I312" s="57" t="s">
        <v>568</v>
      </c>
      <c r="J312" s="63">
        <v>7.21</v>
      </c>
      <c r="K312" s="57" t="s">
        <v>568</v>
      </c>
      <c r="L312" s="63">
        <v>6</v>
      </c>
      <c r="M312" s="57" t="s">
        <v>568</v>
      </c>
      <c r="N312" s="57" t="s">
        <v>537</v>
      </c>
      <c r="O312" s="57" t="s">
        <v>537</v>
      </c>
      <c r="P312" s="63" t="s">
        <v>537</v>
      </c>
      <c r="Q312" s="57" t="s">
        <v>537</v>
      </c>
      <c r="R312" s="63">
        <f t="shared" si="9"/>
        <v>6.07</v>
      </c>
      <c r="S312" s="64"/>
      <c r="T312" s="75">
        <v>5.34</v>
      </c>
      <c r="U312" s="66" t="s">
        <v>328</v>
      </c>
      <c r="V312" s="66" t="s">
        <v>329</v>
      </c>
      <c r="W312" s="89"/>
      <c r="X312" s="90">
        <f>W312+AA312</f>
        <v>30</v>
      </c>
      <c r="Y312" s="63"/>
      <c r="Z312" s="63">
        <f aca="true" t="shared" si="14" ref="Z312:Z356">R312*AE312</f>
        <v>182.10000000000002</v>
      </c>
      <c r="AA312" s="91">
        <v>30</v>
      </c>
      <c r="AB312" s="62"/>
      <c r="AC312" s="62"/>
      <c r="AD312" s="62"/>
      <c r="AE312" s="62">
        <f t="shared" si="10"/>
        <v>30</v>
      </c>
      <c r="AF312" s="62" t="s">
        <v>537</v>
      </c>
      <c r="AG312" s="62" t="s">
        <v>537</v>
      </c>
      <c r="AH312" s="62" t="s">
        <v>537</v>
      </c>
      <c r="AI312" s="62" t="s">
        <v>537</v>
      </c>
      <c r="AJ312" s="62">
        <v>30</v>
      </c>
      <c r="AK312" s="62" t="s">
        <v>537</v>
      </c>
      <c r="AL312" s="62" t="s">
        <v>537</v>
      </c>
      <c r="AM312" s="69" t="s">
        <v>539</v>
      </c>
    </row>
    <row r="313" spans="1:39" ht="24" thickBot="1" thickTop="1">
      <c r="A313" s="45" t="s">
        <v>534</v>
      </c>
      <c r="B313" s="46" t="s">
        <v>394</v>
      </c>
      <c r="C313" s="47">
        <f t="shared" si="12"/>
        <v>130</v>
      </c>
      <c r="D313" s="48" t="s">
        <v>671</v>
      </c>
      <c r="E313" s="49" t="s">
        <v>396</v>
      </c>
      <c r="F313" s="45" t="s">
        <v>82</v>
      </c>
      <c r="G313" s="50"/>
      <c r="H313" s="51">
        <v>15.9</v>
      </c>
      <c r="I313" s="45" t="s">
        <v>262</v>
      </c>
      <c r="J313" s="51">
        <v>16.99</v>
      </c>
      <c r="K313" s="45" t="s">
        <v>262</v>
      </c>
      <c r="L313" s="51">
        <v>10.9</v>
      </c>
      <c r="M313" s="45" t="s">
        <v>262</v>
      </c>
      <c r="N313" s="45" t="s">
        <v>537</v>
      </c>
      <c r="O313" s="45" t="s">
        <v>537</v>
      </c>
      <c r="P313" s="51" t="s">
        <v>537</v>
      </c>
      <c r="Q313" s="45" t="s">
        <v>537</v>
      </c>
      <c r="R313" s="51">
        <f aca="true" t="shared" si="15" ref="R313:R356">ROUND((H313+J313+L313)/3,2)</f>
        <v>14.6</v>
      </c>
      <c r="S313" s="52">
        <f>Z313</f>
        <v>146</v>
      </c>
      <c r="T313" s="52"/>
      <c r="U313" s="52" t="s">
        <v>538</v>
      </c>
      <c r="V313" s="52"/>
      <c r="W313" s="52"/>
      <c r="X313" s="51"/>
      <c r="Y313" s="51"/>
      <c r="Z313" s="51">
        <f t="shared" si="14"/>
        <v>146</v>
      </c>
      <c r="AA313" s="55"/>
      <c r="AB313" s="50"/>
      <c r="AC313" s="50"/>
      <c r="AD313" s="50"/>
      <c r="AE313" s="50">
        <f aca="true" t="shared" si="16" ref="AE313:AE356">SUM(AF313:AL313)</f>
        <v>10</v>
      </c>
      <c r="AF313" s="50" t="s">
        <v>537</v>
      </c>
      <c r="AG313" s="50" t="s">
        <v>537</v>
      </c>
      <c r="AH313" s="50">
        <v>10</v>
      </c>
      <c r="AI313" s="50" t="s">
        <v>537</v>
      </c>
      <c r="AJ313" s="50" t="s">
        <v>537</v>
      </c>
      <c r="AK313" s="50" t="s">
        <v>537</v>
      </c>
      <c r="AL313" s="50" t="s">
        <v>537</v>
      </c>
      <c r="AM313" s="56" t="s">
        <v>539</v>
      </c>
    </row>
    <row r="314" spans="1:39" ht="57.75" thickBot="1" thickTop="1">
      <c r="A314" s="57" t="s">
        <v>534</v>
      </c>
      <c r="B314" s="58" t="s">
        <v>397</v>
      </c>
      <c r="C314" s="59">
        <f t="shared" si="12"/>
        <v>131</v>
      </c>
      <c r="D314" s="60" t="s">
        <v>672</v>
      </c>
      <c r="E314" s="61" t="s">
        <v>399</v>
      </c>
      <c r="F314" s="57" t="s">
        <v>536</v>
      </c>
      <c r="G314" s="62"/>
      <c r="H314" s="63">
        <v>24</v>
      </c>
      <c r="I314" s="57" t="s">
        <v>559</v>
      </c>
      <c r="J314" s="63">
        <v>22.67</v>
      </c>
      <c r="K314" s="57" t="s">
        <v>559</v>
      </c>
      <c r="L314" s="63">
        <v>25.08</v>
      </c>
      <c r="M314" s="57" t="s">
        <v>559</v>
      </c>
      <c r="N314" s="57" t="s">
        <v>537</v>
      </c>
      <c r="O314" s="57" t="s">
        <v>537</v>
      </c>
      <c r="P314" s="63" t="s">
        <v>537</v>
      </c>
      <c r="Q314" s="57" t="s">
        <v>537</v>
      </c>
      <c r="R314" s="63">
        <f t="shared" si="15"/>
        <v>23.92</v>
      </c>
      <c r="S314" s="64"/>
      <c r="T314" s="75">
        <v>23.92</v>
      </c>
      <c r="U314" s="66" t="s">
        <v>29</v>
      </c>
      <c r="V314" s="66" t="s">
        <v>30</v>
      </c>
      <c r="W314" s="64"/>
      <c r="X314" s="63"/>
      <c r="Y314" s="63"/>
      <c r="Z314" s="63">
        <f t="shared" si="14"/>
        <v>334.88</v>
      </c>
      <c r="AA314" s="68">
        <f>T314*AE314</f>
        <v>334.88</v>
      </c>
      <c r="AB314" s="62"/>
      <c r="AC314" s="62"/>
      <c r="AD314" s="62"/>
      <c r="AE314" s="62">
        <f t="shared" si="16"/>
        <v>14</v>
      </c>
      <c r="AF314" s="62" t="s">
        <v>537</v>
      </c>
      <c r="AG314" s="62" t="s">
        <v>537</v>
      </c>
      <c r="AH314" s="62" t="s">
        <v>537</v>
      </c>
      <c r="AI314" s="62" t="s">
        <v>537</v>
      </c>
      <c r="AJ314" s="62" t="s">
        <v>537</v>
      </c>
      <c r="AK314" s="62" t="s">
        <v>537</v>
      </c>
      <c r="AL314" s="62">
        <v>14</v>
      </c>
      <c r="AM314" s="69" t="s">
        <v>539</v>
      </c>
    </row>
    <row r="315" spans="1:39" ht="46.5" thickBot="1" thickTop="1">
      <c r="A315" s="45" t="s">
        <v>534</v>
      </c>
      <c r="B315" s="46" t="s">
        <v>400</v>
      </c>
      <c r="C315" s="47">
        <f aca="true" t="shared" si="17" ref="C315:C356">C314+1</f>
        <v>132</v>
      </c>
      <c r="D315" s="48" t="s">
        <v>673</v>
      </c>
      <c r="E315" s="49" t="s">
        <v>674</v>
      </c>
      <c r="F315" s="45" t="s">
        <v>82</v>
      </c>
      <c r="G315" s="50"/>
      <c r="H315" s="51">
        <v>38.2</v>
      </c>
      <c r="I315" s="45" t="s">
        <v>541</v>
      </c>
      <c r="J315" s="51">
        <v>48</v>
      </c>
      <c r="K315" s="45" t="s">
        <v>541</v>
      </c>
      <c r="L315" s="51">
        <v>28.7</v>
      </c>
      <c r="M315" s="45" t="s">
        <v>541</v>
      </c>
      <c r="N315" s="45" t="s">
        <v>537</v>
      </c>
      <c r="O315" s="45" t="s">
        <v>537</v>
      </c>
      <c r="P315" s="51" t="s">
        <v>537</v>
      </c>
      <c r="Q315" s="45" t="s">
        <v>537</v>
      </c>
      <c r="R315" s="51">
        <f t="shared" si="15"/>
        <v>38.3</v>
      </c>
      <c r="S315" s="52">
        <f aca="true" t="shared" si="18" ref="S315:S321">Z315</f>
        <v>229.79999999999998</v>
      </c>
      <c r="T315" s="52"/>
      <c r="U315" s="52" t="s">
        <v>549</v>
      </c>
      <c r="V315" s="52"/>
      <c r="W315" s="52"/>
      <c r="X315" s="51"/>
      <c r="Y315" s="51"/>
      <c r="Z315" s="51">
        <f t="shared" si="14"/>
        <v>229.79999999999998</v>
      </c>
      <c r="AA315" s="55"/>
      <c r="AB315" s="50"/>
      <c r="AC315" s="50"/>
      <c r="AD315" s="50"/>
      <c r="AE315" s="50">
        <f t="shared" si="16"/>
        <v>6</v>
      </c>
      <c r="AF315" s="50">
        <v>3</v>
      </c>
      <c r="AG315" s="50">
        <v>3</v>
      </c>
      <c r="AH315" s="50" t="s">
        <v>537</v>
      </c>
      <c r="AI315" s="50" t="s">
        <v>537</v>
      </c>
      <c r="AJ315" s="50" t="s">
        <v>537</v>
      </c>
      <c r="AK315" s="50" t="s">
        <v>537</v>
      </c>
      <c r="AL315" s="50" t="s">
        <v>537</v>
      </c>
      <c r="AM315" s="56" t="s">
        <v>539</v>
      </c>
    </row>
    <row r="316" spans="1:39" ht="46.5" thickBot="1" thickTop="1">
      <c r="A316" s="45" t="s">
        <v>534</v>
      </c>
      <c r="B316" s="46" t="s">
        <v>402</v>
      </c>
      <c r="C316" s="47">
        <f t="shared" si="17"/>
        <v>133</v>
      </c>
      <c r="D316" s="48" t="s">
        <v>675</v>
      </c>
      <c r="E316" s="49" t="s">
        <v>676</v>
      </c>
      <c r="F316" s="45" t="s">
        <v>82</v>
      </c>
      <c r="G316" s="50"/>
      <c r="H316" s="51">
        <v>48</v>
      </c>
      <c r="I316" s="45" t="s">
        <v>541</v>
      </c>
      <c r="J316" s="51">
        <v>60.4</v>
      </c>
      <c r="K316" s="45" t="s">
        <v>541</v>
      </c>
      <c r="L316" s="51">
        <v>64</v>
      </c>
      <c r="M316" s="45" t="s">
        <v>541</v>
      </c>
      <c r="N316" s="45" t="s">
        <v>537</v>
      </c>
      <c r="O316" s="45" t="s">
        <v>537</v>
      </c>
      <c r="P316" s="51" t="s">
        <v>537</v>
      </c>
      <c r="Q316" s="45" t="s">
        <v>537</v>
      </c>
      <c r="R316" s="51">
        <f t="shared" si="15"/>
        <v>57.47</v>
      </c>
      <c r="S316" s="52">
        <f t="shared" si="18"/>
        <v>344.82</v>
      </c>
      <c r="T316" s="52"/>
      <c r="U316" s="52" t="s">
        <v>549</v>
      </c>
      <c r="V316" s="52"/>
      <c r="W316" s="52"/>
      <c r="X316" s="51"/>
      <c r="Y316" s="51"/>
      <c r="Z316" s="51">
        <f t="shared" si="14"/>
        <v>344.82</v>
      </c>
      <c r="AA316" s="55"/>
      <c r="AB316" s="50"/>
      <c r="AC316" s="50"/>
      <c r="AD316" s="50"/>
      <c r="AE316" s="50">
        <f t="shared" si="16"/>
        <v>6</v>
      </c>
      <c r="AF316" s="50">
        <v>3</v>
      </c>
      <c r="AG316" s="50">
        <v>3</v>
      </c>
      <c r="AH316" s="50" t="s">
        <v>537</v>
      </c>
      <c r="AI316" s="50" t="s">
        <v>537</v>
      </c>
      <c r="AJ316" s="50" t="s">
        <v>537</v>
      </c>
      <c r="AK316" s="50" t="s">
        <v>537</v>
      </c>
      <c r="AL316" s="50" t="s">
        <v>537</v>
      </c>
      <c r="AM316" s="56" t="s">
        <v>539</v>
      </c>
    </row>
    <row r="317" spans="1:39" ht="46.5" thickBot="1" thickTop="1">
      <c r="A317" s="45" t="s">
        <v>534</v>
      </c>
      <c r="B317" s="46" t="s">
        <v>404</v>
      </c>
      <c r="C317" s="47">
        <f t="shared" si="17"/>
        <v>134</v>
      </c>
      <c r="D317" s="48" t="s">
        <v>677</v>
      </c>
      <c r="E317" s="49" t="s">
        <v>678</v>
      </c>
      <c r="F317" s="45" t="s">
        <v>82</v>
      </c>
      <c r="G317" s="50"/>
      <c r="H317" s="51">
        <v>35.6</v>
      </c>
      <c r="I317" s="45" t="s">
        <v>541</v>
      </c>
      <c r="J317" s="51">
        <v>34</v>
      </c>
      <c r="K317" s="45" t="s">
        <v>541</v>
      </c>
      <c r="L317" s="51">
        <v>42.5</v>
      </c>
      <c r="M317" s="45" t="s">
        <v>541</v>
      </c>
      <c r="N317" s="45" t="s">
        <v>537</v>
      </c>
      <c r="O317" s="45" t="s">
        <v>537</v>
      </c>
      <c r="P317" s="51" t="s">
        <v>537</v>
      </c>
      <c r="Q317" s="45" t="s">
        <v>537</v>
      </c>
      <c r="R317" s="51">
        <f t="shared" si="15"/>
        <v>37.37</v>
      </c>
      <c r="S317" s="52">
        <f t="shared" si="18"/>
        <v>224.21999999999997</v>
      </c>
      <c r="T317" s="52"/>
      <c r="U317" s="52" t="s">
        <v>549</v>
      </c>
      <c r="V317" s="52"/>
      <c r="W317" s="52"/>
      <c r="X317" s="51"/>
      <c r="Y317" s="51"/>
      <c r="Z317" s="51">
        <f t="shared" si="14"/>
        <v>224.21999999999997</v>
      </c>
      <c r="AA317" s="55"/>
      <c r="AB317" s="50"/>
      <c r="AC317" s="50"/>
      <c r="AD317" s="50"/>
      <c r="AE317" s="50">
        <f t="shared" si="16"/>
        <v>6</v>
      </c>
      <c r="AF317" s="50">
        <v>3</v>
      </c>
      <c r="AG317" s="50">
        <v>3</v>
      </c>
      <c r="AH317" s="50" t="s">
        <v>537</v>
      </c>
      <c r="AI317" s="50" t="s">
        <v>537</v>
      </c>
      <c r="AJ317" s="50" t="s">
        <v>537</v>
      </c>
      <c r="AK317" s="50" t="s">
        <v>537</v>
      </c>
      <c r="AL317" s="50" t="s">
        <v>537</v>
      </c>
      <c r="AM317" s="56" t="s">
        <v>539</v>
      </c>
    </row>
    <row r="318" spans="1:39" ht="46.5" thickBot="1" thickTop="1">
      <c r="A318" s="45" t="s">
        <v>534</v>
      </c>
      <c r="B318" s="46" t="s">
        <v>406</v>
      </c>
      <c r="C318" s="47">
        <f t="shared" si="17"/>
        <v>135</v>
      </c>
      <c r="D318" s="48" t="s">
        <v>679</v>
      </c>
      <c r="E318" s="49" t="s">
        <v>680</v>
      </c>
      <c r="F318" s="45" t="s">
        <v>82</v>
      </c>
      <c r="G318" s="50"/>
      <c r="H318" s="51">
        <v>18.9</v>
      </c>
      <c r="I318" s="45" t="s">
        <v>541</v>
      </c>
      <c r="J318" s="51">
        <v>16.2</v>
      </c>
      <c r="K318" s="45" t="s">
        <v>541</v>
      </c>
      <c r="L318" s="51">
        <v>16</v>
      </c>
      <c r="M318" s="45" t="s">
        <v>541</v>
      </c>
      <c r="N318" s="45" t="s">
        <v>537</v>
      </c>
      <c r="O318" s="45" t="s">
        <v>537</v>
      </c>
      <c r="P318" s="51" t="s">
        <v>537</v>
      </c>
      <c r="Q318" s="45" t="s">
        <v>537</v>
      </c>
      <c r="R318" s="51">
        <f t="shared" si="15"/>
        <v>17.03</v>
      </c>
      <c r="S318" s="52">
        <f t="shared" si="18"/>
        <v>102.18</v>
      </c>
      <c r="T318" s="52"/>
      <c r="U318" s="52" t="s">
        <v>549</v>
      </c>
      <c r="V318" s="52"/>
      <c r="W318" s="52"/>
      <c r="X318" s="51"/>
      <c r="Y318" s="51"/>
      <c r="Z318" s="51">
        <f t="shared" si="14"/>
        <v>102.18</v>
      </c>
      <c r="AA318" s="55"/>
      <c r="AB318" s="50"/>
      <c r="AC318" s="50"/>
      <c r="AD318" s="50"/>
      <c r="AE318" s="50">
        <f t="shared" si="16"/>
        <v>6</v>
      </c>
      <c r="AF318" s="50">
        <v>3</v>
      </c>
      <c r="AG318" s="50">
        <v>3</v>
      </c>
      <c r="AH318" s="50" t="s">
        <v>537</v>
      </c>
      <c r="AI318" s="50" t="s">
        <v>537</v>
      </c>
      <c r="AJ318" s="50" t="s">
        <v>537</v>
      </c>
      <c r="AK318" s="50" t="s">
        <v>537</v>
      </c>
      <c r="AL318" s="50" t="s">
        <v>537</v>
      </c>
      <c r="AM318" s="56" t="s">
        <v>539</v>
      </c>
    </row>
    <row r="319" spans="1:39" ht="46.5" thickBot="1" thickTop="1">
      <c r="A319" s="45" t="s">
        <v>534</v>
      </c>
      <c r="B319" s="46" t="s">
        <v>408</v>
      </c>
      <c r="C319" s="47">
        <f t="shared" si="17"/>
        <v>136</v>
      </c>
      <c r="D319" s="48" t="s">
        <v>681</v>
      </c>
      <c r="E319" s="49" t="s">
        <v>682</v>
      </c>
      <c r="F319" s="45" t="s">
        <v>82</v>
      </c>
      <c r="G319" s="50"/>
      <c r="H319" s="51">
        <v>32</v>
      </c>
      <c r="I319" s="45" t="s">
        <v>541</v>
      </c>
      <c r="J319" s="51">
        <v>46</v>
      </c>
      <c r="K319" s="45" t="s">
        <v>541</v>
      </c>
      <c r="L319" s="51">
        <v>34.44</v>
      </c>
      <c r="M319" s="45" t="s">
        <v>541</v>
      </c>
      <c r="N319" s="45" t="s">
        <v>537</v>
      </c>
      <c r="O319" s="45" t="s">
        <v>537</v>
      </c>
      <c r="P319" s="51" t="s">
        <v>537</v>
      </c>
      <c r="Q319" s="45" t="s">
        <v>537</v>
      </c>
      <c r="R319" s="51">
        <f t="shared" si="15"/>
        <v>37.48</v>
      </c>
      <c r="S319" s="52">
        <f t="shared" si="18"/>
        <v>374.79999999999995</v>
      </c>
      <c r="T319" s="52"/>
      <c r="U319" s="52" t="s">
        <v>549</v>
      </c>
      <c r="V319" s="52"/>
      <c r="W319" s="52"/>
      <c r="X319" s="51"/>
      <c r="Y319" s="51"/>
      <c r="Z319" s="51">
        <f t="shared" si="14"/>
        <v>374.79999999999995</v>
      </c>
      <c r="AA319" s="55"/>
      <c r="AB319" s="50"/>
      <c r="AC319" s="50"/>
      <c r="AD319" s="50"/>
      <c r="AE319" s="50">
        <f t="shared" si="16"/>
        <v>10</v>
      </c>
      <c r="AF319" s="50">
        <v>5</v>
      </c>
      <c r="AG319" s="50">
        <v>5</v>
      </c>
      <c r="AH319" s="50" t="s">
        <v>537</v>
      </c>
      <c r="AI319" s="50" t="s">
        <v>537</v>
      </c>
      <c r="AJ319" s="50" t="s">
        <v>537</v>
      </c>
      <c r="AK319" s="50" t="s">
        <v>537</v>
      </c>
      <c r="AL319" s="50" t="s">
        <v>537</v>
      </c>
      <c r="AM319" s="56" t="s">
        <v>539</v>
      </c>
    </row>
    <row r="320" spans="1:39" ht="46.5" thickBot="1" thickTop="1">
      <c r="A320" s="45" t="s">
        <v>534</v>
      </c>
      <c r="B320" s="46" t="s">
        <v>410</v>
      </c>
      <c r="C320" s="47">
        <f t="shared" si="17"/>
        <v>137</v>
      </c>
      <c r="D320" s="48" t="s">
        <v>683</v>
      </c>
      <c r="E320" s="49" t="s">
        <v>684</v>
      </c>
      <c r="F320" s="45" t="s">
        <v>82</v>
      </c>
      <c r="G320" s="50"/>
      <c r="H320" s="51">
        <v>34.8</v>
      </c>
      <c r="I320" s="45" t="s">
        <v>541</v>
      </c>
      <c r="J320" s="51">
        <v>30</v>
      </c>
      <c r="K320" s="45" t="s">
        <v>541</v>
      </c>
      <c r="L320" s="51">
        <v>36</v>
      </c>
      <c r="M320" s="45" t="s">
        <v>541</v>
      </c>
      <c r="N320" s="45" t="s">
        <v>537</v>
      </c>
      <c r="O320" s="45" t="s">
        <v>537</v>
      </c>
      <c r="P320" s="51" t="s">
        <v>537</v>
      </c>
      <c r="Q320" s="45" t="s">
        <v>537</v>
      </c>
      <c r="R320" s="51">
        <f t="shared" si="15"/>
        <v>33.6</v>
      </c>
      <c r="S320" s="52">
        <f t="shared" si="18"/>
        <v>201.60000000000002</v>
      </c>
      <c r="T320" s="52"/>
      <c r="U320" s="52" t="s">
        <v>549</v>
      </c>
      <c r="V320" s="52"/>
      <c r="W320" s="52"/>
      <c r="X320" s="51"/>
      <c r="Y320" s="51"/>
      <c r="Z320" s="51">
        <f t="shared" si="14"/>
        <v>201.60000000000002</v>
      </c>
      <c r="AA320" s="55"/>
      <c r="AB320" s="50"/>
      <c r="AC320" s="50"/>
      <c r="AD320" s="50"/>
      <c r="AE320" s="50">
        <f t="shared" si="16"/>
        <v>6</v>
      </c>
      <c r="AF320" s="50">
        <v>3</v>
      </c>
      <c r="AG320" s="50">
        <v>3</v>
      </c>
      <c r="AH320" s="50" t="s">
        <v>537</v>
      </c>
      <c r="AI320" s="50" t="s">
        <v>537</v>
      </c>
      <c r="AJ320" s="50" t="s">
        <v>537</v>
      </c>
      <c r="AK320" s="50" t="s">
        <v>537</v>
      </c>
      <c r="AL320" s="50" t="s">
        <v>537</v>
      </c>
      <c r="AM320" s="56" t="s">
        <v>539</v>
      </c>
    </row>
    <row r="321" spans="1:39" ht="46.5" thickBot="1" thickTop="1">
      <c r="A321" s="45" t="s">
        <v>534</v>
      </c>
      <c r="B321" s="46" t="s">
        <v>412</v>
      </c>
      <c r="C321" s="47">
        <f t="shared" si="17"/>
        <v>138</v>
      </c>
      <c r="D321" s="48" t="s">
        <v>685</v>
      </c>
      <c r="E321" s="49" t="s">
        <v>686</v>
      </c>
      <c r="F321" s="45" t="s">
        <v>82</v>
      </c>
      <c r="G321" s="50"/>
      <c r="H321" s="51">
        <v>15.4</v>
      </c>
      <c r="I321" s="45" t="s">
        <v>541</v>
      </c>
      <c r="J321" s="51">
        <v>18</v>
      </c>
      <c r="K321" s="45" t="s">
        <v>541</v>
      </c>
      <c r="L321" s="51">
        <v>18.3</v>
      </c>
      <c r="M321" s="45" t="s">
        <v>541</v>
      </c>
      <c r="N321" s="45" t="s">
        <v>537</v>
      </c>
      <c r="O321" s="45" t="s">
        <v>537</v>
      </c>
      <c r="P321" s="51" t="s">
        <v>537</v>
      </c>
      <c r="Q321" s="45" t="s">
        <v>537</v>
      </c>
      <c r="R321" s="51">
        <f t="shared" si="15"/>
        <v>17.23</v>
      </c>
      <c r="S321" s="52">
        <f t="shared" si="18"/>
        <v>689.2</v>
      </c>
      <c r="T321" s="52"/>
      <c r="U321" s="52" t="s">
        <v>549</v>
      </c>
      <c r="V321" s="52"/>
      <c r="W321" s="52"/>
      <c r="X321" s="51"/>
      <c r="Y321" s="51"/>
      <c r="Z321" s="51">
        <f t="shared" si="14"/>
        <v>689.2</v>
      </c>
      <c r="AA321" s="55"/>
      <c r="AB321" s="50"/>
      <c r="AC321" s="50"/>
      <c r="AD321" s="50"/>
      <c r="AE321" s="50">
        <f t="shared" si="16"/>
        <v>40</v>
      </c>
      <c r="AF321" s="50">
        <v>10</v>
      </c>
      <c r="AG321" s="50">
        <v>30</v>
      </c>
      <c r="AH321" s="50" t="s">
        <v>537</v>
      </c>
      <c r="AI321" s="50" t="s">
        <v>537</v>
      </c>
      <c r="AJ321" s="50" t="s">
        <v>537</v>
      </c>
      <c r="AK321" s="50" t="s">
        <v>537</v>
      </c>
      <c r="AL321" s="50" t="s">
        <v>537</v>
      </c>
      <c r="AM321" s="56" t="s">
        <v>539</v>
      </c>
    </row>
    <row r="322" spans="1:39" ht="57.75" thickBot="1" thickTop="1">
      <c r="A322" s="57" t="s">
        <v>534</v>
      </c>
      <c r="B322" s="118">
        <v>5234000480789</v>
      </c>
      <c r="C322" s="59">
        <f t="shared" si="17"/>
        <v>139</v>
      </c>
      <c r="D322" s="60" t="s">
        <v>687</v>
      </c>
      <c r="E322" s="61" t="s">
        <v>415</v>
      </c>
      <c r="F322" s="57" t="s">
        <v>82</v>
      </c>
      <c r="G322" s="62"/>
      <c r="H322" s="63">
        <v>147.34</v>
      </c>
      <c r="I322" s="57" t="s">
        <v>555</v>
      </c>
      <c r="J322" s="63">
        <v>180.29</v>
      </c>
      <c r="K322" s="57" t="s">
        <v>555</v>
      </c>
      <c r="L322" s="63">
        <v>238</v>
      </c>
      <c r="M322" s="57" t="s">
        <v>555</v>
      </c>
      <c r="N322" s="57" t="s">
        <v>537</v>
      </c>
      <c r="O322" s="57" t="s">
        <v>537</v>
      </c>
      <c r="P322" s="63" t="s">
        <v>537</v>
      </c>
      <c r="Q322" s="57" t="s">
        <v>537</v>
      </c>
      <c r="R322" s="63">
        <f t="shared" si="15"/>
        <v>188.54</v>
      </c>
      <c r="S322" s="64"/>
      <c r="T322" s="75">
        <v>66</v>
      </c>
      <c r="U322" s="66" t="s">
        <v>98</v>
      </c>
      <c r="V322" s="66" t="s">
        <v>99</v>
      </c>
      <c r="W322" s="64"/>
      <c r="X322" s="63"/>
      <c r="Y322" s="63"/>
      <c r="Z322" s="63">
        <f t="shared" si="14"/>
        <v>565.62</v>
      </c>
      <c r="AA322" s="68">
        <f>T322*AE322</f>
        <v>198</v>
      </c>
      <c r="AB322" s="62"/>
      <c r="AC322" s="62"/>
      <c r="AD322" s="62"/>
      <c r="AE322" s="62">
        <f t="shared" si="16"/>
        <v>3</v>
      </c>
      <c r="AF322" s="62" t="s">
        <v>537</v>
      </c>
      <c r="AG322" s="62" t="s">
        <v>537</v>
      </c>
      <c r="AH322" s="62" t="s">
        <v>537</v>
      </c>
      <c r="AI322" s="62">
        <v>3</v>
      </c>
      <c r="AJ322" s="62" t="s">
        <v>537</v>
      </c>
      <c r="AK322" s="62" t="s">
        <v>537</v>
      </c>
      <c r="AL322" s="62" t="s">
        <v>537</v>
      </c>
      <c r="AM322" s="69" t="s">
        <v>539</v>
      </c>
    </row>
    <row r="323" spans="1:39" ht="91.5" thickBot="1" thickTop="1">
      <c r="A323" s="57" t="s">
        <v>534</v>
      </c>
      <c r="B323" s="58" t="s">
        <v>416</v>
      </c>
      <c r="C323" s="59">
        <f t="shared" si="17"/>
        <v>140</v>
      </c>
      <c r="D323" s="60" t="s">
        <v>688</v>
      </c>
      <c r="E323" s="61" t="s">
        <v>689</v>
      </c>
      <c r="F323" s="57" t="s">
        <v>67</v>
      </c>
      <c r="G323" s="62"/>
      <c r="H323" s="63">
        <v>399</v>
      </c>
      <c r="I323" s="57" t="s">
        <v>555</v>
      </c>
      <c r="J323" s="63">
        <v>319.9</v>
      </c>
      <c r="K323" s="57" t="s">
        <v>555</v>
      </c>
      <c r="L323" s="63">
        <v>416.98</v>
      </c>
      <c r="M323" s="57" t="s">
        <v>555</v>
      </c>
      <c r="N323" s="57" t="s">
        <v>537</v>
      </c>
      <c r="O323" s="57" t="s">
        <v>537</v>
      </c>
      <c r="P323" s="63" t="s">
        <v>537</v>
      </c>
      <c r="Q323" s="57" t="s">
        <v>537</v>
      </c>
      <c r="R323" s="63">
        <f t="shared" si="15"/>
        <v>378.63</v>
      </c>
      <c r="S323" s="64"/>
      <c r="T323" s="75">
        <v>229</v>
      </c>
      <c r="U323" s="66" t="s">
        <v>48</v>
      </c>
      <c r="V323" s="66" t="s">
        <v>49</v>
      </c>
      <c r="W323" s="64"/>
      <c r="X323" s="63"/>
      <c r="Y323" s="63"/>
      <c r="Z323" s="63">
        <f t="shared" si="14"/>
        <v>378.63</v>
      </c>
      <c r="AA323" s="68">
        <f>T323*AE323</f>
        <v>229</v>
      </c>
      <c r="AB323" s="62"/>
      <c r="AC323" s="62"/>
      <c r="AD323" s="62"/>
      <c r="AE323" s="62">
        <f t="shared" si="16"/>
        <v>1</v>
      </c>
      <c r="AF323" s="62" t="s">
        <v>537</v>
      </c>
      <c r="AG323" s="62" t="s">
        <v>537</v>
      </c>
      <c r="AH323" s="62" t="s">
        <v>537</v>
      </c>
      <c r="AI323" s="62">
        <v>1</v>
      </c>
      <c r="AJ323" s="62" t="s">
        <v>537</v>
      </c>
      <c r="AK323" s="62" t="s">
        <v>537</v>
      </c>
      <c r="AL323" s="62" t="s">
        <v>537</v>
      </c>
      <c r="AM323" s="69" t="s">
        <v>539</v>
      </c>
    </row>
    <row r="324" spans="1:39" ht="102.75" thickBot="1" thickTop="1">
      <c r="A324" s="45" t="s">
        <v>534</v>
      </c>
      <c r="B324" s="46" t="s">
        <v>419</v>
      </c>
      <c r="C324" s="47">
        <f t="shared" si="17"/>
        <v>141</v>
      </c>
      <c r="D324" s="48" t="s">
        <v>690</v>
      </c>
      <c r="E324" s="49" t="s">
        <v>420</v>
      </c>
      <c r="F324" s="45" t="s">
        <v>67</v>
      </c>
      <c r="G324" s="50"/>
      <c r="H324" s="51">
        <v>126.9</v>
      </c>
      <c r="I324" s="45" t="s">
        <v>555</v>
      </c>
      <c r="J324" s="51">
        <v>175</v>
      </c>
      <c r="K324" s="45" t="s">
        <v>555</v>
      </c>
      <c r="L324" s="51">
        <v>127.42</v>
      </c>
      <c r="M324" s="45" t="s">
        <v>555</v>
      </c>
      <c r="N324" s="45" t="s">
        <v>537</v>
      </c>
      <c r="O324" s="45" t="s">
        <v>537</v>
      </c>
      <c r="P324" s="51" t="s">
        <v>537</v>
      </c>
      <c r="Q324" s="45" t="s">
        <v>537</v>
      </c>
      <c r="R324" s="51">
        <f t="shared" si="15"/>
        <v>143.11</v>
      </c>
      <c r="S324" s="52">
        <f>Z324</f>
        <v>143.11</v>
      </c>
      <c r="T324" s="52"/>
      <c r="U324" s="52" t="s">
        <v>549</v>
      </c>
      <c r="V324" s="52"/>
      <c r="W324" s="52"/>
      <c r="X324" s="51"/>
      <c r="Y324" s="51"/>
      <c r="Z324" s="51">
        <f t="shared" si="14"/>
        <v>143.11</v>
      </c>
      <c r="AA324" s="55"/>
      <c r="AB324" s="50"/>
      <c r="AC324" s="50"/>
      <c r="AD324" s="50"/>
      <c r="AE324" s="50">
        <f t="shared" si="16"/>
        <v>1</v>
      </c>
      <c r="AF324" s="50" t="s">
        <v>537</v>
      </c>
      <c r="AG324" s="50" t="s">
        <v>537</v>
      </c>
      <c r="AH324" s="50" t="s">
        <v>537</v>
      </c>
      <c r="AI324" s="50">
        <v>1</v>
      </c>
      <c r="AJ324" s="50" t="s">
        <v>537</v>
      </c>
      <c r="AK324" s="50" t="s">
        <v>537</v>
      </c>
      <c r="AL324" s="50" t="s">
        <v>537</v>
      </c>
      <c r="AM324" s="56" t="s">
        <v>539</v>
      </c>
    </row>
    <row r="325" spans="1:39" ht="24" thickBot="1" thickTop="1">
      <c r="A325" s="57" t="s">
        <v>534</v>
      </c>
      <c r="B325" s="58" t="s">
        <v>421</v>
      </c>
      <c r="C325" s="59">
        <f t="shared" si="17"/>
        <v>142</v>
      </c>
      <c r="D325" s="60" t="s">
        <v>691</v>
      </c>
      <c r="E325" s="61" t="s">
        <v>424</v>
      </c>
      <c r="F325" s="57" t="s">
        <v>82</v>
      </c>
      <c r="G325" s="62"/>
      <c r="H325" s="63">
        <v>42.9</v>
      </c>
      <c r="I325" s="57" t="s">
        <v>541</v>
      </c>
      <c r="J325" s="63">
        <v>38.13</v>
      </c>
      <c r="K325" s="57" t="s">
        <v>541</v>
      </c>
      <c r="L325" s="63">
        <v>32</v>
      </c>
      <c r="M325" s="57" t="s">
        <v>541</v>
      </c>
      <c r="N325" s="57" t="s">
        <v>537</v>
      </c>
      <c r="O325" s="57" t="s">
        <v>537</v>
      </c>
      <c r="P325" s="63" t="s">
        <v>537</v>
      </c>
      <c r="Q325" s="57" t="s">
        <v>537</v>
      </c>
      <c r="R325" s="63">
        <f t="shared" si="15"/>
        <v>37.68</v>
      </c>
      <c r="S325" s="64"/>
      <c r="T325" s="75">
        <v>37.67</v>
      </c>
      <c r="U325" s="66" t="s">
        <v>425</v>
      </c>
      <c r="V325" s="66" t="s">
        <v>426</v>
      </c>
      <c r="W325" s="64"/>
      <c r="X325" s="63"/>
      <c r="Y325" s="63"/>
      <c r="Z325" s="63">
        <f t="shared" si="14"/>
        <v>188.4</v>
      </c>
      <c r="AA325" s="68">
        <f>T325*AE325</f>
        <v>188.35000000000002</v>
      </c>
      <c r="AB325" s="62"/>
      <c r="AC325" s="62"/>
      <c r="AD325" s="62"/>
      <c r="AE325" s="62">
        <f t="shared" si="16"/>
        <v>5</v>
      </c>
      <c r="AF325" s="62" t="s">
        <v>537</v>
      </c>
      <c r="AG325" s="62">
        <v>5</v>
      </c>
      <c r="AH325" s="62" t="s">
        <v>537</v>
      </c>
      <c r="AI325" s="62" t="s">
        <v>537</v>
      </c>
      <c r="AJ325" s="62" t="s">
        <v>537</v>
      </c>
      <c r="AK325" s="62" t="s">
        <v>537</v>
      </c>
      <c r="AL325" s="62" t="s">
        <v>537</v>
      </c>
      <c r="AM325" s="69" t="s">
        <v>539</v>
      </c>
    </row>
    <row r="326" spans="1:39" ht="46.5" thickBot="1" thickTop="1">
      <c r="A326" s="57" t="s">
        <v>534</v>
      </c>
      <c r="B326" s="58" t="s">
        <v>427</v>
      </c>
      <c r="C326" s="59">
        <f t="shared" si="17"/>
        <v>143</v>
      </c>
      <c r="D326" s="60" t="s">
        <v>692</v>
      </c>
      <c r="E326" s="61" t="s">
        <v>429</v>
      </c>
      <c r="F326" s="57" t="s">
        <v>37</v>
      </c>
      <c r="G326" s="62"/>
      <c r="H326" s="63">
        <v>16.27</v>
      </c>
      <c r="I326" s="57" t="s">
        <v>262</v>
      </c>
      <c r="J326" s="63">
        <v>23</v>
      </c>
      <c r="K326" s="57" t="s">
        <v>262</v>
      </c>
      <c r="L326" s="63">
        <v>9.99</v>
      </c>
      <c r="M326" s="57" t="s">
        <v>262</v>
      </c>
      <c r="N326" s="57" t="s">
        <v>537</v>
      </c>
      <c r="O326" s="57" t="s">
        <v>537</v>
      </c>
      <c r="P326" s="63" t="s">
        <v>537</v>
      </c>
      <c r="Q326" s="57" t="s">
        <v>537</v>
      </c>
      <c r="R326" s="63">
        <f t="shared" si="15"/>
        <v>16.42</v>
      </c>
      <c r="S326" s="64"/>
      <c r="T326" s="75">
        <v>17.92</v>
      </c>
      <c r="U326" s="66" t="s">
        <v>69</v>
      </c>
      <c r="V326" s="66" t="s">
        <v>70</v>
      </c>
      <c r="W326" s="64"/>
      <c r="X326" s="63"/>
      <c r="Y326" s="63"/>
      <c r="Z326" s="63">
        <f t="shared" si="14"/>
        <v>82.10000000000001</v>
      </c>
      <c r="AA326" s="68">
        <f>T326*AE326</f>
        <v>89.60000000000001</v>
      </c>
      <c r="AB326" s="62"/>
      <c r="AC326" s="62"/>
      <c r="AD326" s="62"/>
      <c r="AE326" s="62">
        <f t="shared" si="16"/>
        <v>5</v>
      </c>
      <c r="AF326" s="62" t="s">
        <v>537</v>
      </c>
      <c r="AG326" s="62" t="s">
        <v>537</v>
      </c>
      <c r="AH326" s="62">
        <v>5</v>
      </c>
      <c r="AI326" s="62" t="s">
        <v>537</v>
      </c>
      <c r="AJ326" s="62" t="s">
        <v>537</v>
      </c>
      <c r="AK326" s="62" t="s">
        <v>537</v>
      </c>
      <c r="AL326" s="62" t="s">
        <v>537</v>
      </c>
      <c r="AM326" s="69" t="s">
        <v>539</v>
      </c>
    </row>
    <row r="327" spans="1:39" ht="46.5" thickBot="1" thickTop="1">
      <c r="A327" s="57" t="s">
        <v>534</v>
      </c>
      <c r="B327" s="58" t="s">
        <v>430</v>
      </c>
      <c r="C327" s="59">
        <f t="shared" si="17"/>
        <v>144</v>
      </c>
      <c r="D327" s="60" t="s">
        <v>693</v>
      </c>
      <c r="E327" s="61" t="s">
        <v>431</v>
      </c>
      <c r="F327" s="57" t="s">
        <v>37</v>
      </c>
      <c r="G327" s="62"/>
      <c r="H327" s="63">
        <v>60</v>
      </c>
      <c r="I327" s="57" t="s">
        <v>262</v>
      </c>
      <c r="J327" s="63">
        <v>48.75</v>
      </c>
      <c r="K327" s="57" t="s">
        <v>262</v>
      </c>
      <c r="L327" s="63">
        <v>33.85</v>
      </c>
      <c r="M327" s="57" t="s">
        <v>262</v>
      </c>
      <c r="N327" s="57" t="s">
        <v>537</v>
      </c>
      <c r="O327" s="57" t="s">
        <v>537</v>
      </c>
      <c r="P327" s="63" t="s">
        <v>537</v>
      </c>
      <c r="Q327" s="57" t="s">
        <v>537</v>
      </c>
      <c r="R327" s="63">
        <f t="shared" si="15"/>
        <v>47.53</v>
      </c>
      <c r="S327" s="64"/>
      <c r="T327" s="75">
        <v>30</v>
      </c>
      <c r="U327" s="66" t="s">
        <v>69</v>
      </c>
      <c r="V327" s="66" t="s">
        <v>70</v>
      </c>
      <c r="W327" s="64"/>
      <c r="X327" s="63"/>
      <c r="Y327" s="63"/>
      <c r="Z327" s="63">
        <f t="shared" si="14"/>
        <v>237.65</v>
      </c>
      <c r="AA327" s="68">
        <f>T327*AE327</f>
        <v>150</v>
      </c>
      <c r="AB327" s="62"/>
      <c r="AC327" s="62"/>
      <c r="AD327" s="62"/>
      <c r="AE327" s="62">
        <f t="shared" si="16"/>
        <v>5</v>
      </c>
      <c r="AF327" s="62" t="s">
        <v>537</v>
      </c>
      <c r="AG327" s="62" t="s">
        <v>537</v>
      </c>
      <c r="AH327" s="62">
        <v>5</v>
      </c>
      <c r="AI327" s="62" t="s">
        <v>537</v>
      </c>
      <c r="AJ327" s="62" t="s">
        <v>537</v>
      </c>
      <c r="AK327" s="62" t="s">
        <v>537</v>
      </c>
      <c r="AL327" s="62" t="s">
        <v>537</v>
      </c>
      <c r="AM327" s="69" t="s">
        <v>539</v>
      </c>
    </row>
    <row r="328" spans="1:39" ht="57.75" thickBot="1" thickTop="1">
      <c r="A328" s="57" t="s">
        <v>534</v>
      </c>
      <c r="B328" s="58" t="s">
        <v>432</v>
      </c>
      <c r="C328" s="59">
        <f t="shared" si="17"/>
        <v>145</v>
      </c>
      <c r="D328" s="60" t="s">
        <v>694</v>
      </c>
      <c r="E328" s="61" t="s">
        <v>433</v>
      </c>
      <c r="F328" s="57" t="s">
        <v>37</v>
      </c>
      <c r="G328" s="62"/>
      <c r="H328" s="63">
        <v>11.52</v>
      </c>
      <c r="I328" s="57" t="s">
        <v>262</v>
      </c>
      <c r="J328" s="63">
        <v>7.9</v>
      </c>
      <c r="K328" s="57" t="s">
        <v>262</v>
      </c>
      <c r="L328" s="63">
        <v>9.9</v>
      </c>
      <c r="M328" s="57" t="s">
        <v>262</v>
      </c>
      <c r="N328" s="57" t="s">
        <v>537</v>
      </c>
      <c r="O328" s="57" t="s">
        <v>537</v>
      </c>
      <c r="P328" s="63" t="s">
        <v>537</v>
      </c>
      <c r="Q328" s="57" t="s">
        <v>537</v>
      </c>
      <c r="R328" s="63">
        <f t="shared" si="15"/>
        <v>9.77</v>
      </c>
      <c r="S328" s="64"/>
      <c r="T328" s="75">
        <v>6.84</v>
      </c>
      <c r="U328" s="66" t="s">
        <v>48</v>
      </c>
      <c r="V328" s="66" t="s">
        <v>49</v>
      </c>
      <c r="W328" s="64"/>
      <c r="X328" s="63"/>
      <c r="Y328" s="63"/>
      <c r="Z328" s="63">
        <f t="shared" si="14"/>
        <v>146.54999999999998</v>
      </c>
      <c r="AA328" s="68">
        <f>T328*AE328</f>
        <v>102.6</v>
      </c>
      <c r="AB328" s="62"/>
      <c r="AC328" s="62"/>
      <c r="AD328" s="62"/>
      <c r="AE328" s="62">
        <f t="shared" si="16"/>
        <v>15</v>
      </c>
      <c r="AF328" s="62" t="s">
        <v>537</v>
      </c>
      <c r="AG328" s="62" t="s">
        <v>537</v>
      </c>
      <c r="AH328" s="62">
        <v>15</v>
      </c>
      <c r="AI328" s="62" t="s">
        <v>537</v>
      </c>
      <c r="AJ328" s="62" t="s">
        <v>537</v>
      </c>
      <c r="AK328" s="62" t="s">
        <v>537</v>
      </c>
      <c r="AL328" s="62" t="s">
        <v>537</v>
      </c>
      <c r="AM328" s="69" t="s">
        <v>539</v>
      </c>
    </row>
    <row r="329" spans="1:39" ht="57.75" thickBot="1" thickTop="1">
      <c r="A329" s="57" t="s">
        <v>534</v>
      </c>
      <c r="B329" s="58" t="s">
        <v>434</v>
      </c>
      <c r="C329" s="59">
        <f t="shared" si="17"/>
        <v>146</v>
      </c>
      <c r="D329" s="60" t="s">
        <v>435</v>
      </c>
      <c r="E329" s="61" t="s">
        <v>435</v>
      </c>
      <c r="F329" s="57" t="s">
        <v>536</v>
      </c>
      <c r="G329" s="62"/>
      <c r="H329" s="63">
        <v>20</v>
      </c>
      <c r="I329" s="57" t="s">
        <v>262</v>
      </c>
      <c r="J329" s="63">
        <v>11.43</v>
      </c>
      <c r="K329" s="57" t="s">
        <v>262</v>
      </c>
      <c r="L329" s="63">
        <v>7.86</v>
      </c>
      <c r="M329" s="57" t="s">
        <v>262</v>
      </c>
      <c r="N329" s="57" t="s">
        <v>537</v>
      </c>
      <c r="O329" s="57" t="s">
        <v>537</v>
      </c>
      <c r="P329" s="63" t="s">
        <v>537</v>
      </c>
      <c r="Q329" s="57" t="s">
        <v>537</v>
      </c>
      <c r="R329" s="63">
        <f t="shared" si="15"/>
        <v>13.1</v>
      </c>
      <c r="S329" s="64"/>
      <c r="T329" s="75">
        <v>6.34</v>
      </c>
      <c r="U329" s="66" t="s">
        <v>48</v>
      </c>
      <c r="V329" s="66" t="s">
        <v>49</v>
      </c>
      <c r="W329" s="64"/>
      <c r="X329" s="63"/>
      <c r="Y329" s="63"/>
      <c r="Z329" s="63">
        <f t="shared" si="14"/>
        <v>131</v>
      </c>
      <c r="AA329" s="68">
        <f>T329*AE329</f>
        <v>63.4</v>
      </c>
      <c r="AB329" s="62"/>
      <c r="AC329" s="62"/>
      <c r="AD329" s="62"/>
      <c r="AE329" s="62">
        <f t="shared" si="16"/>
        <v>10</v>
      </c>
      <c r="AF329" s="62" t="s">
        <v>537</v>
      </c>
      <c r="AG329" s="62" t="s">
        <v>537</v>
      </c>
      <c r="AH329" s="62">
        <v>10</v>
      </c>
      <c r="AI329" s="62" t="s">
        <v>537</v>
      </c>
      <c r="AJ329" s="62" t="s">
        <v>537</v>
      </c>
      <c r="AK329" s="62" t="s">
        <v>537</v>
      </c>
      <c r="AL329" s="62" t="s">
        <v>537</v>
      </c>
      <c r="AM329" s="69" t="s">
        <v>539</v>
      </c>
    </row>
    <row r="330" spans="1:39" ht="57.75" thickBot="1" thickTop="1">
      <c r="A330" s="57" t="s">
        <v>534</v>
      </c>
      <c r="B330" s="58" t="s">
        <v>436</v>
      </c>
      <c r="C330" s="59">
        <f t="shared" si="17"/>
        <v>147</v>
      </c>
      <c r="D330" s="60" t="s">
        <v>695</v>
      </c>
      <c r="E330" s="61" t="s">
        <v>696</v>
      </c>
      <c r="F330" s="57" t="s">
        <v>37</v>
      </c>
      <c r="G330" s="62"/>
      <c r="H330" s="63">
        <v>54.14</v>
      </c>
      <c r="I330" s="57" t="s">
        <v>262</v>
      </c>
      <c r="J330" s="63">
        <v>35.97</v>
      </c>
      <c r="K330" s="57" t="s">
        <v>262</v>
      </c>
      <c r="L330" s="63">
        <v>40</v>
      </c>
      <c r="M330" s="57" t="s">
        <v>262</v>
      </c>
      <c r="N330" s="57" t="s">
        <v>537</v>
      </c>
      <c r="O330" s="57" t="s">
        <v>537</v>
      </c>
      <c r="P330" s="63" t="s">
        <v>537</v>
      </c>
      <c r="Q330" s="57" t="s">
        <v>537</v>
      </c>
      <c r="R330" s="63">
        <f t="shared" si="15"/>
        <v>43.37</v>
      </c>
      <c r="S330" s="64"/>
      <c r="T330" s="75">
        <v>32.5</v>
      </c>
      <c r="U330" s="66" t="s">
        <v>48</v>
      </c>
      <c r="V330" s="66" t="s">
        <v>49</v>
      </c>
      <c r="W330" s="64"/>
      <c r="X330" s="63"/>
      <c r="Y330" s="63"/>
      <c r="Z330" s="63">
        <f t="shared" si="14"/>
        <v>216.85</v>
      </c>
      <c r="AA330" s="68">
        <f>T331*AE330</f>
        <v>209.95000000000002</v>
      </c>
      <c r="AB330" s="62"/>
      <c r="AC330" s="62"/>
      <c r="AD330" s="62"/>
      <c r="AE330" s="62">
        <f t="shared" si="16"/>
        <v>5</v>
      </c>
      <c r="AF330" s="62" t="s">
        <v>537</v>
      </c>
      <c r="AG330" s="62" t="s">
        <v>537</v>
      </c>
      <c r="AH330" s="62">
        <v>5</v>
      </c>
      <c r="AI330" s="62" t="s">
        <v>537</v>
      </c>
      <c r="AJ330" s="62" t="s">
        <v>537</v>
      </c>
      <c r="AK330" s="62" t="s">
        <v>537</v>
      </c>
      <c r="AL330" s="62" t="s">
        <v>537</v>
      </c>
      <c r="AM330" s="69" t="s">
        <v>539</v>
      </c>
    </row>
    <row r="331" spans="1:39" ht="57.75" thickBot="1" thickTop="1">
      <c r="A331" s="57" t="s">
        <v>534</v>
      </c>
      <c r="B331" s="58" t="s">
        <v>438</v>
      </c>
      <c r="C331" s="59">
        <f t="shared" si="17"/>
        <v>148</v>
      </c>
      <c r="D331" s="60" t="s">
        <v>697</v>
      </c>
      <c r="E331" s="61" t="s">
        <v>439</v>
      </c>
      <c r="F331" s="57" t="s">
        <v>27</v>
      </c>
      <c r="G331" s="62"/>
      <c r="H331" s="63">
        <v>51.66</v>
      </c>
      <c r="I331" s="57" t="s">
        <v>82</v>
      </c>
      <c r="J331" s="63">
        <v>46.33</v>
      </c>
      <c r="K331" s="57" t="s">
        <v>82</v>
      </c>
      <c r="L331" s="63">
        <v>55.07</v>
      </c>
      <c r="M331" s="57" t="s">
        <v>82</v>
      </c>
      <c r="N331" s="57" t="s">
        <v>537</v>
      </c>
      <c r="O331" s="57" t="s">
        <v>537</v>
      </c>
      <c r="P331" s="63" t="s">
        <v>537</v>
      </c>
      <c r="Q331" s="57" t="s">
        <v>537</v>
      </c>
      <c r="R331" s="63">
        <f t="shared" si="15"/>
        <v>51.02</v>
      </c>
      <c r="S331" s="64"/>
      <c r="T331" s="75">
        <v>41.99</v>
      </c>
      <c r="U331" s="66" t="s">
        <v>48</v>
      </c>
      <c r="V331" s="66" t="s">
        <v>49</v>
      </c>
      <c r="W331" s="64"/>
      <c r="X331" s="63"/>
      <c r="Y331" s="63"/>
      <c r="Z331" s="63">
        <f t="shared" si="14"/>
        <v>510.20000000000005</v>
      </c>
      <c r="AA331" s="68">
        <f>T332*AE331</f>
        <v>190</v>
      </c>
      <c r="AB331" s="62"/>
      <c r="AC331" s="62"/>
      <c r="AD331" s="62"/>
      <c r="AE331" s="62">
        <f t="shared" si="16"/>
        <v>10</v>
      </c>
      <c r="AF331" s="62" t="s">
        <v>537</v>
      </c>
      <c r="AG331" s="62" t="s">
        <v>537</v>
      </c>
      <c r="AH331" s="62" t="s">
        <v>537</v>
      </c>
      <c r="AI331" s="62" t="s">
        <v>537</v>
      </c>
      <c r="AJ331" s="62" t="s">
        <v>537</v>
      </c>
      <c r="AK331" s="62">
        <v>10</v>
      </c>
      <c r="AL331" s="62" t="s">
        <v>537</v>
      </c>
      <c r="AM331" s="69" t="s">
        <v>539</v>
      </c>
    </row>
    <row r="332" spans="1:39" ht="57.75" thickBot="1" thickTop="1">
      <c r="A332" s="57" t="s">
        <v>534</v>
      </c>
      <c r="B332" s="58" t="s">
        <v>440</v>
      </c>
      <c r="C332" s="59">
        <f t="shared" si="17"/>
        <v>149</v>
      </c>
      <c r="D332" s="60" t="s">
        <v>441</v>
      </c>
      <c r="E332" s="61" t="s">
        <v>441</v>
      </c>
      <c r="F332" s="57" t="s">
        <v>536</v>
      </c>
      <c r="G332" s="62"/>
      <c r="H332" s="63">
        <v>19.99</v>
      </c>
      <c r="I332" s="57" t="s">
        <v>262</v>
      </c>
      <c r="J332" s="63">
        <v>22</v>
      </c>
      <c r="K332" s="57" t="s">
        <v>262</v>
      </c>
      <c r="L332" s="63">
        <v>17.9</v>
      </c>
      <c r="M332" s="57" t="s">
        <v>262</v>
      </c>
      <c r="N332" s="57" t="s">
        <v>537</v>
      </c>
      <c r="O332" s="57" t="s">
        <v>537</v>
      </c>
      <c r="P332" s="63" t="s">
        <v>537</v>
      </c>
      <c r="Q332" s="57" t="s">
        <v>537</v>
      </c>
      <c r="R332" s="63">
        <f t="shared" si="15"/>
        <v>19.96</v>
      </c>
      <c r="S332" s="64"/>
      <c r="T332" s="75">
        <v>19</v>
      </c>
      <c r="U332" s="66" t="s">
        <v>48</v>
      </c>
      <c r="V332" s="66" t="s">
        <v>49</v>
      </c>
      <c r="W332" s="64"/>
      <c r="X332" s="63"/>
      <c r="Y332" s="63"/>
      <c r="Z332" s="63">
        <f t="shared" si="14"/>
        <v>299.40000000000003</v>
      </c>
      <c r="AA332" s="68">
        <f>T332*AE332</f>
        <v>285</v>
      </c>
      <c r="AB332" s="62"/>
      <c r="AC332" s="62"/>
      <c r="AD332" s="62"/>
      <c r="AE332" s="62">
        <f t="shared" si="16"/>
        <v>15</v>
      </c>
      <c r="AF332" s="62" t="s">
        <v>537</v>
      </c>
      <c r="AG332" s="62" t="s">
        <v>537</v>
      </c>
      <c r="AH332" s="62">
        <v>15</v>
      </c>
      <c r="AI332" s="62" t="s">
        <v>537</v>
      </c>
      <c r="AJ332" s="62" t="s">
        <v>537</v>
      </c>
      <c r="AK332" s="62" t="s">
        <v>537</v>
      </c>
      <c r="AL332" s="62" t="s">
        <v>537</v>
      </c>
      <c r="AM332" s="69" t="s">
        <v>539</v>
      </c>
    </row>
    <row r="333" spans="1:39" ht="57.75" thickBot="1" thickTop="1">
      <c r="A333" s="57" t="s">
        <v>534</v>
      </c>
      <c r="B333" s="58" t="s">
        <v>442</v>
      </c>
      <c r="C333" s="59">
        <f t="shared" si="17"/>
        <v>150</v>
      </c>
      <c r="D333" s="60" t="s">
        <v>698</v>
      </c>
      <c r="E333" s="61" t="s">
        <v>443</v>
      </c>
      <c r="F333" s="57" t="s">
        <v>67</v>
      </c>
      <c r="G333" s="62"/>
      <c r="H333" s="63">
        <v>2699</v>
      </c>
      <c r="I333" s="57" t="s">
        <v>555</v>
      </c>
      <c r="J333" s="63">
        <v>2279.91</v>
      </c>
      <c r="K333" s="57" t="s">
        <v>555</v>
      </c>
      <c r="L333" s="63">
        <v>2268</v>
      </c>
      <c r="M333" s="57" t="s">
        <v>555</v>
      </c>
      <c r="N333" s="57" t="s">
        <v>537</v>
      </c>
      <c r="O333" s="57" t="s">
        <v>537</v>
      </c>
      <c r="P333" s="63" t="s">
        <v>537</v>
      </c>
      <c r="Q333" s="57" t="s">
        <v>537</v>
      </c>
      <c r="R333" s="63">
        <f t="shared" si="15"/>
        <v>2415.64</v>
      </c>
      <c r="S333" s="64"/>
      <c r="T333" s="75">
        <v>2339.99</v>
      </c>
      <c r="U333" s="66" t="s">
        <v>165</v>
      </c>
      <c r="V333" s="66" t="s">
        <v>166</v>
      </c>
      <c r="W333" s="64"/>
      <c r="X333" s="63"/>
      <c r="Y333" s="63"/>
      <c r="Z333" s="63">
        <f t="shared" si="14"/>
        <v>2415.64</v>
      </c>
      <c r="AA333" s="68">
        <f>T333*AE333</f>
        <v>2339.99</v>
      </c>
      <c r="AB333" s="62"/>
      <c r="AC333" s="62"/>
      <c r="AD333" s="62"/>
      <c r="AE333" s="62">
        <f t="shared" si="16"/>
        <v>1</v>
      </c>
      <c r="AF333" s="62" t="s">
        <v>537</v>
      </c>
      <c r="AG333" s="62" t="s">
        <v>537</v>
      </c>
      <c r="AH333" s="62" t="s">
        <v>537</v>
      </c>
      <c r="AI333" s="62">
        <v>1</v>
      </c>
      <c r="AJ333" s="62" t="s">
        <v>537</v>
      </c>
      <c r="AK333" s="62" t="s">
        <v>537</v>
      </c>
      <c r="AL333" s="62" t="s">
        <v>537</v>
      </c>
      <c r="AM333" s="69" t="s">
        <v>539</v>
      </c>
    </row>
    <row r="334" spans="1:39" ht="24" thickBot="1" thickTop="1">
      <c r="A334" s="45" t="s">
        <v>534</v>
      </c>
      <c r="B334" s="46" t="s">
        <v>444</v>
      </c>
      <c r="C334" s="47">
        <f t="shared" si="17"/>
        <v>151</v>
      </c>
      <c r="D334" s="48" t="s">
        <v>699</v>
      </c>
      <c r="E334" s="49" t="s">
        <v>445</v>
      </c>
      <c r="F334" s="45" t="s">
        <v>27</v>
      </c>
      <c r="G334" s="50"/>
      <c r="H334" s="51">
        <v>70.4</v>
      </c>
      <c r="I334" s="45" t="s">
        <v>559</v>
      </c>
      <c r="J334" s="51">
        <v>68.4</v>
      </c>
      <c r="K334" s="45" t="s">
        <v>559</v>
      </c>
      <c r="L334" s="51">
        <v>72.54</v>
      </c>
      <c r="M334" s="45" t="s">
        <v>559</v>
      </c>
      <c r="N334" s="45" t="s">
        <v>537</v>
      </c>
      <c r="O334" s="45" t="s">
        <v>537</v>
      </c>
      <c r="P334" s="51" t="s">
        <v>537</v>
      </c>
      <c r="Q334" s="45" t="s">
        <v>537</v>
      </c>
      <c r="R334" s="51">
        <f t="shared" si="15"/>
        <v>70.45</v>
      </c>
      <c r="S334" s="52">
        <f>Z334</f>
        <v>140.9</v>
      </c>
      <c r="T334" s="52"/>
      <c r="U334" s="52" t="s">
        <v>538</v>
      </c>
      <c r="V334" s="52"/>
      <c r="W334" s="52"/>
      <c r="X334" s="51"/>
      <c r="Y334" s="51"/>
      <c r="Z334" s="51">
        <f t="shared" si="14"/>
        <v>140.9</v>
      </c>
      <c r="AA334" s="55"/>
      <c r="AB334" s="50"/>
      <c r="AC334" s="50"/>
      <c r="AD334" s="50"/>
      <c r="AE334" s="50">
        <f t="shared" si="16"/>
        <v>2</v>
      </c>
      <c r="AF334" s="50" t="s">
        <v>537</v>
      </c>
      <c r="AG334" s="50" t="s">
        <v>537</v>
      </c>
      <c r="AH334" s="50" t="s">
        <v>537</v>
      </c>
      <c r="AI334" s="50" t="s">
        <v>537</v>
      </c>
      <c r="AJ334" s="50" t="s">
        <v>537</v>
      </c>
      <c r="AK334" s="50" t="s">
        <v>537</v>
      </c>
      <c r="AL334" s="50">
        <v>2</v>
      </c>
      <c r="AM334" s="56" t="s">
        <v>539</v>
      </c>
    </row>
    <row r="335" spans="1:39" ht="35.25" thickBot="1" thickTop="1">
      <c r="A335" s="45" t="s">
        <v>534</v>
      </c>
      <c r="B335" s="46" t="s">
        <v>446</v>
      </c>
      <c r="C335" s="47">
        <f t="shared" si="17"/>
        <v>152</v>
      </c>
      <c r="D335" s="48" t="s">
        <v>700</v>
      </c>
      <c r="E335" s="49" t="s">
        <v>447</v>
      </c>
      <c r="F335" s="45" t="s">
        <v>67</v>
      </c>
      <c r="G335" s="50"/>
      <c r="H335" s="51">
        <v>654</v>
      </c>
      <c r="I335" s="45" t="s">
        <v>555</v>
      </c>
      <c r="J335" s="51">
        <v>779.9</v>
      </c>
      <c r="K335" s="45" t="s">
        <v>555</v>
      </c>
      <c r="L335" s="51">
        <v>759</v>
      </c>
      <c r="M335" s="45" t="s">
        <v>555</v>
      </c>
      <c r="N335" s="45" t="s">
        <v>537</v>
      </c>
      <c r="O335" s="45" t="s">
        <v>537</v>
      </c>
      <c r="P335" s="51" t="s">
        <v>537</v>
      </c>
      <c r="Q335" s="45" t="s">
        <v>537</v>
      </c>
      <c r="R335" s="51">
        <f t="shared" si="15"/>
        <v>730.97</v>
      </c>
      <c r="S335" s="52">
        <f>Z335</f>
        <v>730.97</v>
      </c>
      <c r="T335" s="52"/>
      <c r="U335" s="52" t="s">
        <v>538</v>
      </c>
      <c r="V335" s="52"/>
      <c r="W335" s="52"/>
      <c r="X335" s="51"/>
      <c r="Y335" s="51"/>
      <c r="Z335" s="51">
        <f t="shared" si="14"/>
        <v>730.97</v>
      </c>
      <c r="AA335" s="55"/>
      <c r="AB335" s="50"/>
      <c r="AC335" s="50"/>
      <c r="AD335" s="50"/>
      <c r="AE335" s="50">
        <f t="shared" si="16"/>
        <v>1</v>
      </c>
      <c r="AF335" s="50" t="s">
        <v>537</v>
      </c>
      <c r="AG335" s="50" t="s">
        <v>537</v>
      </c>
      <c r="AH335" s="50" t="s">
        <v>537</v>
      </c>
      <c r="AI335" s="50">
        <v>1</v>
      </c>
      <c r="AJ335" s="50" t="s">
        <v>537</v>
      </c>
      <c r="AK335" s="50" t="s">
        <v>537</v>
      </c>
      <c r="AL335" s="50" t="s">
        <v>537</v>
      </c>
      <c r="AM335" s="56" t="s">
        <v>539</v>
      </c>
    </row>
    <row r="336" spans="1:39" ht="69" thickBot="1" thickTop="1">
      <c r="A336" s="57" t="s">
        <v>534</v>
      </c>
      <c r="B336" s="58" t="s">
        <v>448</v>
      </c>
      <c r="C336" s="59">
        <f t="shared" si="17"/>
        <v>153</v>
      </c>
      <c r="D336" s="60" t="s">
        <v>701</v>
      </c>
      <c r="E336" s="61" t="s">
        <v>702</v>
      </c>
      <c r="F336" s="57" t="s">
        <v>262</v>
      </c>
      <c r="G336" s="62"/>
      <c r="H336" s="63">
        <v>9.5</v>
      </c>
      <c r="I336" s="57" t="s">
        <v>568</v>
      </c>
      <c r="J336" s="63">
        <v>8.1</v>
      </c>
      <c r="K336" s="57" t="s">
        <v>568</v>
      </c>
      <c r="L336" s="63">
        <v>7.15</v>
      </c>
      <c r="M336" s="57" t="s">
        <v>568</v>
      </c>
      <c r="N336" s="57" t="s">
        <v>537</v>
      </c>
      <c r="O336" s="57" t="s">
        <v>537</v>
      </c>
      <c r="P336" s="63" t="s">
        <v>537</v>
      </c>
      <c r="Q336" s="57" t="s">
        <v>537</v>
      </c>
      <c r="R336" s="63">
        <f t="shared" si="15"/>
        <v>8.25</v>
      </c>
      <c r="S336" s="64"/>
      <c r="T336" s="75">
        <v>8.25</v>
      </c>
      <c r="U336" s="66" t="s">
        <v>29</v>
      </c>
      <c r="V336" s="66" t="s">
        <v>30</v>
      </c>
      <c r="W336" s="64"/>
      <c r="X336" s="63"/>
      <c r="Y336" s="63"/>
      <c r="Z336" s="63">
        <f t="shared" si="14"/>
        <v>247.5</v>
      </c>
      <c r="AA336" s="68">
        <f>T336*AE336</f>
        <v>247.5</v>
      </c>
      <c r="AB336" s="62"/>
      <c r="AC336" s="62"/>
      <c r="AD336" s="62"/>
      <c r="AE336" s="62">
        <f t="shared" si="16"/>
        <v>30</v>
      </c>
      <c r="AF336" s="62" t="s">
        <v>537</v>
      </c>
      <c r="AG336" s="62" t="s">
        <v>537</v>
      </c>
      <c r="AH336" s="62" t="s">
        <v>537</v>
      </c>
      <c r="AI336" s="62" t="s">
        <v>537</v>
      </c>
      <c r="AJ336" s="62">
        <v>30</v>
      </c>
      <c r="AK336" s="62" t="s">
        <v>537</v>
      </c>
      <c r="AL336" s="62" t="s">
        <v>537</v>
      </c>
      <c r="AM336" s="69" t="s">
        <v>539</v>
      </c>
    </row>
    <row r="337" spans="1:39" ht="46.5" thickBot="1" thickTop="1">
      <c r="A337" s="45" t="s">
        <v>534</v>
      </c>
      <c r="B337" s="46" t="s">
        <v>450</v>
      </c>
      <c r="C337" s="47">
        <f t="shared" si="17"/>
        <v>154</v>
      </c>
      <c r="D337" s="48" t="s">
        <v>703</v>
      </c>
      <c r="E337" s="49" t="s">
        <v>453</v>
      </c>
      <c r="F337" s="45" t="s">
        <v>54</v>
      </c>
      <c r="G337" s="50"/>
      <c r="H337" s="51">
        <v>20.9</v>
      </c>
      <c r="I337" s="45" t="s">
        <v>541</v>
      </c>
      <c r="J337" s="51">
        <v>20.9</v>
      </c>
      <c r="K337" s="45" t="s">
        <v>541</v>
      </c>
      <c r="L337" s="51">
        <v>23.9</v>
      </c>
      <c r="M337" s="45" t="s">
        <v>541</v>
      </c>
      <c r="N337" s="45" t="s">
        <v>537</v>
      </c>
      <c r="O337" s="45" t="s">
        <v>537</v>
      </c>
      <c r="P337" s="51" t="s">
        <v>537</v>
      </c>
      <c r="Q337" s="45" t="s">
        <v>537</v>
      </c>
      <c r="R337" s="51">
        <f t="shared" si="15"/>
        <v>21.9</v>
      </c>
      <c r="S337" s="52">
        <f>Z337</f>
        <v>87.6</v>
      </c>
      <c r="T337" s="52"/>
      <c r="U337" s="52" t="s">
        <v>549</v>
      </c>
      <c r="V337" s="52"/>
      <c r="W337" s="52"/>
      <c r="X337" s="51"/>
      <c r="Y337" s="51"/>
      <c r="Z337" s="51">
        <f t="shared" si="14"/>
        <v>87.6</v>
      </c>
      <c r="AA337" s="55"/>
      <c r="AB337" s="50"/>
      <c r="AC337" s="50"/>
      <c r="AD337" s="50"/>
      <c r="AE337" s="50">
        <f t="shared" si="16"/>
        <v>4</v>
      </c>
      <c r="AF337" s="50" t="s">
        <v>537</v>
      </c>
      <c r="AG337" s="50">
        <v>4</v>
      </c>
      <c r="AH337" s="50" t="s">
        <v>537</v>
      </c>
      <c r="AI337" s="50" t="s">
        <v>537</v>
      </c>
      <c r="AJ337" s="50" t="s">
        <v>537</v>
      </c>
      <c r="AK337" s="50" t="s">
        <v>537</v>
      </c>
      <c r="AL337" s="50" t="s">
        <v>537</v>
      </c>
      <c r="AM337" s="56" t="s">
        <v>539</v>
      </c>
    </row>
    <row r="338" spans="1:39" ht="69" thickBot="1" thickTop="1">
      <c r="A338" s="45" t="s">
        <v>534</v>
      </c>
      <c r="B338" s="46" t="s">
        <v>454</v>
      </c>
      <c r="C338" s="47">
        <f t="shared" si="17"/>
        <v>155</v>
      </c>
      <c r="D338" s="48" t="s">
        <v>704</v>
      </c>
      <c r="E338" s="49" t="s">
        <v>455</v>
      </c>
      <c r="F338" s="45" t="s">
        <v>536</v>
      </c>
      <c r="G338" s="50"/>
      <c r="H338" s="51">
        <v>80.13</v>
      </c>
      <c r="I338" s="45" t="s">
        <v>568</v>
      </c>
      <c r="J338" s="51">
        <v>71.72</v>
      </c>
      <c r="K338" s="45" t="s">
        <v>568</v>
      </c>
      <c r="L338" s="51">
        <v>68.99</v>
      </c>
      <c r="M338" s="45" t="s">
        <v>568</v>
      </c>
      <c r="N338" s="45" t="s">
        <v>537</v>
      </c>
      <c r="O338" s="45" t="s">
        <v>537</v>
      </c>
      <c r="P338" s="51" t="s">
        <v>537</v>
      </c>
      <c r="Q338" s="45" t="s">
        <v>537</v>
      </c>
      <c r="R338" s="51">
        <f t="shared" si="15"/>
        <v>73.61</v>
      </c>
      <c r="S338" s="52">
        <f>Z338</f>
        <v>1472.2</v>
      </c>
      <c r="T338" s="52"/>
      <c r="U338" s="52" t="s">
        <v>538</v>
      </c>
      <c r="V338" s="52"/>
      <c r="W338" s="52"/>
      <c r="X338" s="51"/>
      <c r="Y338" s="51"/>
      <c r="Z338" s="51">
        <f t="shared" si="14"/>
        <v>1472.2</v>
      </c>
      <c r="AA338" s="55"/>
      <c r="AB338" s="50"/>
      <c r="AC338" s="50"/>
      <c r="AD338" s="50"/>
      <c r="AE338" s="50">
        <f t="shared" si="16"/>
        <v>20</v>
      </c>
      <c r="AF338" s="50" t="s">
        <v>537</v>
      </c>
      <c r="AG338" s="50" t="s">
        <v>537</v>
      </c>
      <c r="AH338" s="50" t="s">
        <v>537</v>
      </c>
      <c r="AI338" s="50" t="s">
        <v>537</v>
      </c>
      <c r="AJ338" s="50">
        <v>20</v>
      </c>
      <c r="AK338" s="50" t="s">
        <v>537</v>
      </c>
      <c r="AL338" s="50" t="s">
        <v>537</v>
      </c>
      <c r="AM338" s="56" t="s">
        <v>539</v>
      </c>
    </row>
    <row r="339" spans="1:39" ht="24" thickBot="1" thickTop="1">
      <c r="A339" s="45" t="s">
        <v>534</v>
      </c>
      <c r="B339" s="46" t="s">
        <v>456</v>
      </c>
      <c r="C339" s="47">
        <f t="shared" si="17"/>
        <v>156</v>
      </c>
      <c r="D339" s="48" t="s">
        <v>705</v>
      </c>
      <c r="E339" s="49" t="s">
        <v>457</v>
      </c>
      <c r="F339" s="45" t="s">
        <v>82</v>
      </c>
      <c r="G339" s="50"/>
      <c r="H339" s="51">
        <v>69.9</v>
      </c>
      <c r="I339" s="45" t="s">
        <v>541</v>
      </c>
      <c r="J339" s="51">
        <v>82.9</v>
      </c>
      <c r="K339" s="45" t="s">
        <v>541</v>
      </c>
      <c r="L339" s="51">
        <v>46.55</v>
      </c>
      <c r="M339" s="45" t="s">
        <v>541</v>
      </c>
      <c r="N339" s="45" t="s">
        <v>537</v>
      </c>
      <c r="O339" s="45" t="s">
        <v>537</v>
      </c>
      <c r="P339" s="51" t="s">
        <v>537</v>
      </c>
      <c r="Q339" s="45" t="s">
        <v>537</v>
      </c>
      <c r="R339" s="51">
        <f t="shared" si="15"/>
        <v>66.45</v>
      </c>
      <c r="S339" s="52">
        <f>Z339</f>
        <v>797.4000000000001</v>
      </c>
      <c r="T339" s="52"/>
      <c r="U339" s="52" t="s">
        <v>538</v>
      </c>
      <c r="V339" s="52"/>
      <c r="W339" s="52"/>
      <c r="X339" s="51"/>
      <c r="Y339" s="51"/>
      <c r="Z339" s="51">
        <f t="shared" si="14"/>
        <v>797.4000000000001</v>
      </c>
      <c r="AA339" s="55"/>
      <c r="AB339" s="50"/>
      <c r="AC339" s="50"/>
      <c r="AD339" s="50"/>
      <c r="AE339" s="50">
        <f t="shared" si="16"/>
        <v>12</v>
      </c>
      <c r="AF339" s="50">
        <v>2</v>
      </c>
      <c r="AG339" s="50">
        <v>10</v>
      </c>
      <c r="AH339" s="50" t="s">
        <v>537</v>
      </c>
      <c r="AI339" s="50" t="s">
        <v>537</v>
      </c>
      <c r="AJ339" s="50" t="s">
        <v>537</v>
      </c>
      <c r="AK339" s="50" t="s">
        <v>537</v>
      </c>
      <c r="AL339" s="50" t="s">
        <v>537</v>
      </c>
      <c r="AM339" s="56" t="s">
        <v>539</v>
      </c>
    </row>
    <row r="340" spans="1:39" ht="57.75" thickBot="1" thickTop="1">
      <c r="A340" s="57" t="s">
        <v>534</v>
      </c>
      <c r="B340" s="58" t="s">
        <v>458</v>
      </c>
      <c r="C340" s="59">
        <f t="shared" si="17"/>
        <v>157</v>
      </c>
      <c r="D340" s="60" t="s">
        <v>706</v>
      </c>
      <c r="E340" s="61" t="s">
        <v>460</v>
      </c>
      <c r="F340" s="57" t="s">
        <v>27</v>
      </c>
      <c r="G340" s="62"/>
      <c r="H340" s="63">
        <v>9.68</v>
      </c>
      <c r="I340" s="57" t="s">
        <v>559</v>
      </c>
      <c r="J340" s="63">
        <v>9.41</v>
      </c>
      <c r="K340" s="57" t="s">
        <v>559</v>
      </c>
      <c r="L340" s="63">
        <v>9.5</v>
      </c>
      <c r="M340" s="57" t="s">
        <v>559</v>
      </c>
      <c r="N340" s="57" t="s">
        <v>537</v>
      </c>
      <c r="O340" s="57" t="s">
        <v>537</v>
      </c>
      <c r="P340" s="63" t="s">
        <v>537</v>
      </c>
      <c r="Q340" s="57" t="s">
        <v>537</v>
      </c>
      <c r="R340" s="63">
        <f t="shared" si="15"/>
        <v>9.53</v>
      </c>
      <c r="S340" s="64"/>
      <c r="T340" s="75">
        <v>9.7</v>
      </c>
      <c r="U340" s="66" t="s">
        <v>48</v>
      </c>
      <c r="V340" s="66" t="s">
        <v>49</v>
      </c>
      <c r="W340" s="64"/>
      <c r="X340" s="63"/>
      <c r="Y340" s="63"/>
      <c r="Z340" s="63">
        <f t="shared" si="14"/>
        <v>57.17999999999999</v>
      </c>
      <c r="AA340" s="68">
        <f aca="true" t="shared" si="19" ref="AA340:AA348">T340*AE340</f>
        <v>58.199999999999996</v>
      </c>
      <c r="AB340" s="62"/>
      <c r="AC340" s="62"/>
      <c r="AD340" s="62"/>
      <c r="AE340" s="62">
        <f t="shared" si="16"/>
        <v>6</v>
      </c>
      <c r="AF340" s="62">
        <v>3</v>
      </c>
      <c r="AG340" s="62" t="s">
        <v>537</v>
      </c>
      <c r="AH340" s="62" t="s">
        <v>537</v>
      </c>
      <c r="AI340" s="62" t="s">
        <v>537</v>
      </c>
      <c r="AJ340" s="62" t="s">
        <v>537</v>
      </c>
      <c r="AK340" s="62" t="s">
        <v>537</v>
      </c>
      <c r="AL340" s="62">
        <v>3</v>
      </c>
      <c r="AM340" s="69" t="s">
        <v>539</v>
      </c>
    </row>
    <row r="341" spans="1:39" ht="57.75" thickBot="1" thickTop="1">
      <c r="A341" s="57" t="s">
        <v>534</v>
      </c>
      <c r="B341" s="58" t="s">
        <v>461</v>
      </c>
      <c r="C341" s="59">
        <f t="shared" si="17"/>
        <v>158</v>
      </c>
      <c r="D341" s="60" t="s">
        <v>707</v>
      </c>
      <c r="E341" s="61" t="s">
        <v>463</v>
      </c>
      <c r="F341" s="57" t="s">
        <v>27</v>
      </c>
      <c r="G341" s="62"/>
      <c r="H341" s="63">
        <v>20.6</v>
      </c>
      <c r="I341" s="57" t="s">
        <v>559</v>
      </c>
      <c r="J341" s="63">
        <v>25.5</v>
      </c>
      <c r="K341" s="57" t="s">
        <v>559</v>
      </c>
      <c r="L341" s="63">
        <v>32.17</v>
      </c>
      <c r="M341" s="57" t="s">
        <v>559</v>
      </c>
      <c r="N341" s="57" t="s">
        <v>537</v>
      </c>
      <c r="O341" s="57" t="s">
        <v>537</v>
      </c>
      <c r="P341" s="63" t="s">
        <v>537</v>
      </c>
      <c r="Q341" s="57" t="s">
        <v>537</v>
      </c>
      <c r="R341" s="63">
        <f t="shared" si="15"/>
        <v>26.09</v>
      </c>
      <c r="S341" s="64"/>
      <c r="T341" s="75">
        <v>25.71</v>
      </c>
      <c r="U341" s="66" t="s">
        <v>29</v>
      </c>
      <c r="V341" s="66" t="s">
        <v>30</v>
      </c>
      <c r="W341" s="64"/>
      <c r="X341" s="63"/>
      <c r="Y341" s="63"/>
      <c r="Z341" s="63">
        <f t="shared" si="14"/>
        <v>782.7</v>
      </c>
      <c r="AA341" s="68">
        <f t="shared" si="19"/>
        <v>771.3000000000001</v>
      </c>
      <c r="AB341" s="62"/>
      <c r="AC341" s="62"/>
      <c r="AD341" s="62"/>
      <c r="AE341" s="62">
        <f t="shared" si="16"/>
        <v>30</v>
      </c>
      <c r="AF341" s="62" t="s">
        <v>537</v>
      </c>
      <c r="AG341" s="62" t="s">
        <v>537</v>
      </c>
      <c r="AH341" s="62" t="s">
        <v>537</v>
      </c>
      <c r="AI341" s="62" t="s">
        <v>537</v>
      </c>
      <c r="AJ341" s="62" t="s">
        <v>537</v>
      </c>
      <c r="AK341" s="62" t="s">
        <v>537</v>
      </c>
      <c r="AL341" s="62">
        <v>30</v>
      </c>
      <c r="AM341" s="69" t="s">
        <v>539</v>
      </c>
    </row>
    <row r="342" spans="1:39" ht="46.5" thickBot="1" thickTop="1">
      <c r="A342" s="57" t="s">
        <v>534</v>
      </c>
      <c r="B342" s="58" t="s">
        <v>464</v>
      </c>
      <c r="C342" s="59">
        <f t="shared" si="17"/>
        <v>159</v>
      </c>
      <c r="D342" s="60" t="s">
        <v>708</v>
      </c>
      <c r="E342" s="61" t="s">
        <v>465</v>
      </c>
      <c r="F342" s="57" t="s">
        <v>37</v>
      </c>
      <c r="G342" s="62"/>
      <c r="H342" s="63">
        <v>0.5</v>
      </c>
      <c r="I342" s="57" t="s">
        <v>82</v>
      </c>
      <c r="J342" s="63">
        <v>0.59</v>
      </c>
      <c r="K342" s="57" t="s">
        <v>82</v>
      </c>
      <c r="L342" s="63">
        <v>0.5</v>
      </c>
      <c r="M342" s="57" t="s">
        <v>82</v>
      </c>
      <c r="N342" s="57" t="s">
        <v>537</v>
      </c>
      <c r="O342" s="57" t="s">
        <v>537</v>
      </c>
      <c r="P342" s="63" t="s">
        <v>537</v>
      </c>
      <c r="Q342" s="57" t="s">
        <v>537</v>
      </c>
      <c r="R342" s="63">
        <f t="shared" si="15"/>
        <v>0.53</v>
      </c>
      <c r="S342" s="64"/>
      <c r="T342" s="75">
        <v>0.53</v>
      </c>
      <c r="U342" s="66" t="s">
        <v>69</v>
      </c>
      <c r="V342" s="66" t="s">
        <v>70</v>
      </c>
      <c r="W342" s="64"/>
      <c r="X342" s="63"/>
      <c r="Y342" s="63"/>
      <c r="Z342" s="63">
        <f t="shared" si="14"/>
        <v>106</v>
      </c>
      <c r="AA342" s="68">
        <f t="shared" si="19"/>
        <v>106</v>
      </c>
      <c r="AB342" s="62"/>
      <c r="AC342" s="62"/>
      <c r="AD342" s="62"/>
      <c r="AE342" s="62">
        <f t="shared" si="16"/>
        <v>200</v>
      </c>
      <c r="AF342" s="62" t="s">
        <v>537</v>
      </c>
      <c r="AG342" s="62" t="s">
        <v>537</v>
      </c>
      <c r="AH342" s="62" t="s">
        <v>537</v>
      </c>
      <c r="AI342" s="62" t="s">
        <v>537</v>
      </c>
      <c r="AJ342" s="62" t="s">
        <v>537</v>
      </c>
      <c r="AK342" s="62">
        <v>200</v>
      </c>
      <c r="AL342" s="62" t="s">
        <v>537</v>
      </c>
      <c r="AM342" s="69" t="s">
        <v>539</v>
      </c>
    </row>
    <row r="343" spans="1:39" ht="46.5" thickBot="1" thickTop="1">
      <c r="A343" s="57" t="s">
        <v>534</v>
      </c>
      <c r="B343" s="58" t="s">
        <v>466</v>
      </c>
      <c r="C343" s="59">
        <f t="shared" si="17"/>
        <v>160</v>
      </c>
      <c r="D343" s="60" t="s">
        <v>709</v>
      </c>
      <c r="E343" s="61" t="s">
        <v>467</v>
      </c>
      <c r="F343" s="57" t="s">
        <v>37</v>
      </c>
      <c r="G343" s="62"/>
      <c r="H343" s="63">
        <v>0.6</v>
      </c>
      <c r="I343" s="57" t="s">
        <v>262</v>
      </c>
      <c r="J343" s="63">
        <v>0.3</v>
      </c>
      <c r="K343" s="57" t="s">
        <v>262</v>
      </c>
      <c r="L343" s="63">
        <v>0.29</v>
      </c>
      <c r="M343" s="57" t="s">
        <v>262</v>
      </c>
      <c r="N343" s="57" t="s">
        <v>537</v>
      </c>
      <c r="O343" s="57" t="s">
        <v>537</v>
      </c>
      <c r="P343" s="63" t="s">
        <v>537</v>
      </c>
      <c r="Q343" s="57" t="s">
        <v>537</v>
      </c>
      <c r="R343" s="63">
        <f t="shared" si="15"/>
        <v>0.4</v>
      </c>
      <c r="S343" s="64"/>
      <c r="T343" s="75">
        <v>0.49</v>
      </c>
      <c r="U343" s="66" t="s">
        <v>69</v>
      </c>
      <c r="V343" s="66" t="s">
        <v>70</v>
      </c>
      <c r="W343" s="64"/>
      <c r="X343" s="63"/>
      <c r="Y343" s="63"/>
      <c r="Z343" s="63">
        <f t="shared" si="14"/>
        <v>80</v>
      </c>
      <c r="AA343" s="68">
        <f t="shared" si="19"/>
        <v>98</v>
      </c>
      <c r="AB343" s="62"/>
      <c r="AC343" s="62"/>
      <c r="AD343" s="62"/>
      <c r="AE343" s="62">
        <f t="shared" si="16"/>
        <v>200</v>
      </c>
      <c r="AF343" s="62" t="s">
        <v>537</v>
      </c>
      <c r="AG343" s="62" t="s">
        <v>537</v>
      </c>
      <c r="AH343" s="62">
        <v>200</v>
      </c>
      <c r="AI343" s="62" t="s">
        <v>537</v>
      </c>
      <c r="AJ343" s="62" t="s">
        <v>537</v>
      </c>
      <c r="AK343" s="62" t="s">
        <v>537</v>
      </c>
      <c r="AL343" s="62" t="s">
        <v>537</v>
      </c>
      <c r="AM343" s="69" t="s">
        <v>539</v>
      </c>
    </row>
    <row r="344" spans="1:39" ht="57.75" thickBot="1" thickTop="1">
      <c r="A344" s="57" t="s">
        <v>534</v>
      </c>
      <c r="B344" s="58" t="s">
        <v>468</v>
      </c>
      <c r="C344" s="59">
        <f t="shared" si="17"/>
        <v>161</v>
      </c>
      <c r="D344" s="60" t="s">
        <v>710</v>
      </c>
      <c r="E344" s="61" t="s">
        <v>711</v>
      </c>
      <c r="F344" s="57" t="s">
        <v>37</v>
      </c>
      <c r="G344" s="62"/>
      <c r="H344" s="63">
        <v>0.7</v>
      </c>
      <c r="I344" s="57" t="s">
        <v>82</v>
      </c>
      <c r="J344" s="63">
        <v>0.76</v>
      </c>
      <c r="K344" s="57" t="s">
        <v>82</v>
      </c>
      <c r="L344" s="63">
        <v>0.97</v>
      </c>
      <c r="M344" s="57" t="s">
        <v>82</v>
      </c>
      <c r="N344" s="57" t="s">
        <v>537</v>
      </c>
      <c r="O344" s="57" t="s">
        <v>537</v>
      </c>
      <c r="P344" s="63" t="s">
        <v>537</v>
      </c>
      <c r="Q344" s="57" t="s">
        <v>537</v>
      </c>
      <c r="R344" s="63">
        <f t="shared" si="15"/>
        <v>0.81</v>
      </c>
      <c r="S344" s="64"/>
      <c r="T344" s="75">
        <v>0.75</v>
      </c>
      <c r="U344" s="66" t="s">
        <v>69</v>
      </c>
      <c r="V344" s="66" t="s">
        <v>70</v>
      </c>
      <c r="W344" s="64"/>
      <c r="X344" s="63"/>
      <c r="Y344" s="63"/>
      <c r="Z344" s="63">
        <f t="shared" si="14"/>
        <v>162</v>
      </c>
      <c r="AA344" s="68">
        <f t="shared" si="19"/>
        <v>150</v>
      </c>
      <c r="AB344" s="62"/>
      <c r="AC344" s="62"/>
      <c r="AD344" s="62"/>
      <c r="AE344" s="62">
        <f t="shared" si="16"/>
        <v>200</v>
      </c>
      <c r="AF344" s="62" t="s">
        <v>537</v>
      </c>
      <c r="AG344" s="62" t="s">
        <v>537</v>
      </c>
      <c r="AH344" s="62" t="s">
        <v>537</v>
      </c>
      <c r="AI344" s="62" t="s">
        <v>537</v>
      </c>
      <c r="AJ344" s="62" t="s">
        <v>537</v>
      </c>
      <c r="AK344" s="62">
        <v>200</v>
      </c>
      <c r="AL344" s="62" t="s">
        <v>537</v>
      </c>
      <c r="AM344" s="69" t="s">
        <v>539</v>
      </c>
    </row>
    <row r="345" spans="1:39" ht="46.5" thickBot="1" thickTop="1">
      <c r="A345" s="57" t="s">
        <v>534</v>
      </c>
      <c r="B345" s="58" t="s">
        <v>470</v>
      </c>
      <c r="C345" s="59">
        <f t="shared" si="17"/>
        <v>162</v>
      </c>
      <c r="D345" s="60" t="s">
        <v>712</v>
      </c>
      <c r="E345" s="61" t="s">
        <v>471</v>
      </c>
      <c r="F345" s="57" t="s">
        <v>37</v>
      </c>
      <c r="G345" s="62"/>
      <c r="H345" s="63">
        <v>0.46</v>
      </c>
      <c r="I345" s="57" t="s">
        <v>82</v>
      </c>
      <c r="J345" s="63">
        <v>0.66</v>
      </c>
      <c r="K345" s="57" t="s">
        <v>82</v>
      </c>
      <c r="L345" s="63">
        <v>0.32</v>
      </c>
      <c r="M345" s="57" t="s">
        <v>82</v>
      </c>
      <c r="N345" s="57" t="s">
        <v>537</v>
      </c>
      <c r="O345" s="57" t="s">
        <v>537</v>
      </c>
      <c r="P345" s="63" t="s">
        <v>537</v>
      </c>
      <c r="Q345" s="57" t="s">
        <v>537</v>
      </c>
      <c r="R345" s="63">
        <f t="shared" si="15"/>
        <v>0.48</v>
      </c>
      <c r="S345" s="64"/>
      <c r="T345" s="75">
        <v>0.49</v>
      </c>
      <c r="U345" s="66" t="s">
        <v>69</v>
      </c>
      <c r="V345" s="66" t="s">
        <v>70</v>
      </c>
      <c r="W345" s="64"/>
      <c r="X345" s="63"/>
      <c r="Y345" s="63"/>
      <c r="Z345" s="63">
        <f t="shared" si="14"/>
        <v>96</v>
      </c>
      <c r="AA345" s="68">
        <f t="shared" si="19"/>
        <v>98</v>
      </c>
      <c r="AB345" s="62"/>
      <c r="AC345" s="62"/>
      <c r="AD345" s="62"/>
      <c r="AE345" s="62">
        <f t="shared" si="16"/>
        <v>200</v>
      </c>
      <c r="AF345" s="62" t="s">
        <v>537</v>
      </c>
      <c r="AG345" s="62" t="s">
        <v>537</v>
      </c>
      <c r="AH345" s="62" t="s">
        <v>537</v>
      </c>
      <c r="AI345" s="62" t="s">
        <v>537</v>
      </c>
      <c r="AJ345" s="62" t="s">
        <v>537</v>
      </c>
      <c r="AK345" s="62">
        <v>200</v>
      </c>
      <c r="AL345" s="62" t="s">
        <v>537</v>
      </c>
      <c r="AM345" s="69" t="s">
        <v>539</v>
      </c>
    </row>
    <row r="346" spans="1:39" ht="46.5" thickBot="1" thickTop="1">
      <c r="A346" s="57" t="s">
        <v>534</v>
      </c>
      <c r="B346" s="58" t="s">
        <v>472</v>
      </c>
      <c r="C346" s="59">
        <f t="shared" si="17"/>
        <v>163</v>
      </c>
      <c r="D346" s="60" t="s">
        <v>713</v>
      </c>
      <c r="E346" s="61" t="s">
        <v>473</v>
      </c>
      <c r="F346" s="57" t="s">
        <v>37</v>
      </c>
      <c r="G346" s="62"/>
      <c r="H346" s="63">
        <v>0.29</v>
      </c>
      <c r="I346" s="57" t="s">
        <v>262</v>
      </c>
      <c r="J346" s="63">
        <v>0.24</v>
      </c>
      <c r="K346" s="57" t="s">
        <v>262</v>
      </c>
      <c r="L346" s="63">
        <v>0.18</v>
      </c>
      <c r="M346" s="57" t="s">
        <v>262</v>
      </c>
      <c r="N346" s="57" t="s">
        <v>537</v>
      </c>
      <c r="O346" s="57" t="s">
        <v>537</v>
      </c>
      <c r="P346" s="63" t="s">
        <v>537</v>
      </c>
      <c r="Q346" s="57" t="s">
        <v>537</v>
      </c>
      <c r="R346" s="63">
        <f t="shared" si="15"/>
        <v>0.24</v>
      </c>
      <c r="S346" s="64"/>
      <c r="T346" s="75">
        <v>0.24</v>
      </c>
      <c r="U346" s="66" t="s">
        <v>69</v>
      </c>
      <c r="V346" s="66" t="s">
        <v>70</v>
      </c>
      <c r="W346" s="64"/>
      <c r="X346" s="63"/>
      <c r="Y346" s="63"/>
      <c r="Z346" s="63">
        <f t="shared" si="14"/>
        <v>48</v>
      </c>
      <c r="AA346" s="68">
        <f t="shared" si="19"/>
        <v>48</v>
      </c>
      <c r="AB346" s="62"/>
      <c r="AC346" s="62"/>
      <c r="AD346" s="62"/>
      <c r="AE346" s="62">
        <f t="shared" si="16"/>
        <v>200</v>
      </c>
      <c r="AF346" s="62" t="s">
        <v>537</v>
      </c>
      <c r="AG346" s="62" t="s">
        <v>537</v>
      </c>
      <c r="AH346" s="62">
        <v>200</v>
      </c>
      <c r="AI346" s="62" t="s">
        <v>537</v>
      </c>
      <c r="AJ346" s="62" t="s">
        <v>537</v>
      </c>
      <c r="AK346" s="62" t="s">
        <v>537</v>
      </c>
      <c r="AL346" s="62" t="s">
        <v>537</v>
      </c>
      <c r="AM346" s="69" t="s">
        <v>539</v>
      </c>
    </row>
    <row r="347" spans="1:39" ht="35.25" thickBot="1" thickTop="1">
      <c r="A347" s="57" t="s">
        <v>534</v>
      </c>
      <c r="B347" s="118">
        <v>5234000480790</v>
      </c>
      <c r="C347" s="59">
        <f t="shared" si="17"/>
        <v>164</v>
      </c>
      <c r="D347" s="60" t="s">
        <v>714</v>
      </c>
      <c r="E347" s="61" t="s">
        <v>475</v>
      </c>
      <c r="F347" s="57" t="s">
        <v>67</v>
      </c>
      <c r="G347" s="62"/>
      <c r="H347" s="63">
        <v>2389.52</v>
      </c>
      <c r="I347" s="57" t="s">
        <v>555</v>
      </c>
      <c r="J347" s="63">
        <v>2286.9</v>
      </c>
      <c r="K347" s="57" t="s">
        <v>555</v>
      </c>
      <c r="L347" s="63">
        <v>1563</v>
      </c>
      <c r="M347" s="57" t="s">
        <v>555</v>
      </c>
      <c r="N347" s="57" t="s">
        <v>537</v>
      </c>
      <c r="O347" s="57" t="s">
        <v>537</v>
      </c>
      <c r="P347" s="63" t="s">
        <v>537</v>
      </c>
      <c r="Q347" s="57" t="s">
        <v>537</v>
      </c>
      <c r="R347" s="63">
        <f t="shared" si="15"/>
        <v>2079.81</v>
      </c>
      <c r="S347" s="64"/>
      <c r="T347" s="75">
        <v>1400</v>
      </c>
      <c r="U347" s="66" t="s">
        <v>93</v>
      </c>
      <c r="V347" s="66" t="s">
        <v>94</v>
      </c>
      <c r="W347" s="64"/>
      <c r="X347" s="63"/>
      <c r="Y347" s="63"/>
      <c r="Z347" s="63">
        <f t="shared" si="14"/>
        <v>2079.81</v>
      </c>
      <c r="AA347" s="68">
        <f t="shared" si="19"/>
        <v>1400</v>
      </c>
      <c r="AB347" s="62"/>
      <c r="AC347" s="62"/>
      <c r="AD347" s="62"/>
      <c r="AE347" s="62">
        <f t="shared" si="16"/>
        <v>1</v>
      </c>
      <c r="AF347" s="62" t="s">
        <v>537</v>
      </c>
      <c r="AG347" s="62" t="s">
        <v>537</v>
      </c>
      <c r="AH347" s="62" t="s">
        <v>537</v>
      </c>
      <c r="AI347" s="62">
        <v>1</v>
      </c>
      <c r="AJ347" s="62" t="s">
        <v>537</v>
      </c>
      <c r="AK347" s="62" t="s">
        <v>537</v>
      </c>
      <c r="AL347" s="62" t="s">
        <v>537</v>
      </c>
      <c r="AM347" s="69" t="s">
        <v>539</v>
      </c>
    </row>
    <row r="348" spans="1:39" ht="80.25" thickBot="1" thickTop="1">
      <c r="A348" s="57" t="s">
        <v>534</v>
      </c>
      <c r="B348" s="118">
        <v>5234000480791</v>
      </c>
      <c r="C348" s="59">
        <f t="shared" si="17"/>
        <v>165</v>
      </c>
      <c r="D348" s="60" t="s">
        <v>715</v>
      </c>
      <c r="E348" s="61" t="s">
        <v>716</v>
      </c>
      <c r="F348" s="57" t="s">
        <v>82</v>
      </c>
      <c r="G348" s="62"/>
      <c r="H348" s="63">
        <v>1705</v>
      </c>
      <c r="I348" s="57" t="s">
        <v>541</v>
      </c>
      <c r="J348" s="63">
        <v>1709</v>
      </c>
      <c r="K348" s="57" t="s">
        <v>541</v>
      </c>
      <c r="L348" s="63">
        <v>1689</v>
      </c>
      <c r="M348" s="57" t="s">
        <v>541</v>
      </c>
      <c r="N348" s="57" t="s">
        <v>537</v>
      </c>
      <c r="O348" s="57" t="s">
        <v>537</v>
      </c>
      <c r="P348" s="63" t="s">
        <v>537</v>
      </c>
      <c r="Q348" s="57" t="s">
        <v>537</v>
      </c>
      <c r="R348" s="63">
        <f t="shared" si="15"/>
        <v>1701</v>
      </c>
      <c r="S348" s="64"/>
      <c r="T348" s="75">
        <v>1290</v>
      </c>
      <c r="U348" s="66" t="s">
        <v>93</v>
      </c>
      <c r="V348" s="66" t="s">
        <v>94</v>
      </c>
      <c r="W348" s="64"/>
      <c r="X348" s="63"/>
      <c r="Y348" s="63"/>
      <c r="Z348" s="63">
        <f t="shared" si="14"/>
        <v>5103</v>
      </c>
      <c r="AA348" s="68">
        <f t="shared" si="19"/>
        <v>3870</v>
      </c>
      <c r="AB348" s="62"/>
      <c r="AC348" s="62"/>
      <c r="AD348" s="62"/>
      <c r="AE348" s="62">
        <f t="shared" si="16"/>
        <v>3</v>
      </c>
      <c r="AF348" s="62" t="s">
        <v>537</v>
      </c>
      <c r="AG348" s="62">
        <v>3</v>
      </c>
      <c r="AH348" s="62" t="s">
        <v>537</v>
      </c>
      <c r="AI348" s="62" t="s">
        <v>537</v>
      </c>
      <c r="AJ348" s="62" t="s">
        <v>537</v>
      </c>
      <c r="AK348" s="62" t="s">
        <v>537</v>
      </c>
      <c r="AL348" s="62" t="s">
        <v>537</v>
      </c>
      <c r="AM348" s="69" t="s">
        <v>539</v>
      </c>
    </row>
    <row r="349" spans="1:39" ht="46.5" thickBot="1" thickTop="1">
      <c r="A349" s="45" t="s">
        <v>534</v>
      </c>
      <c r="B349" s="46" t="s">
        <v>478</v>
      </c>
      <c r="C349" s="47">
        <f t="shared" si="17"/>
        <v>166</v>
      </c>
      <c r="D349" s="48" t="s">
        <v>717</v>
      </c>
      <c r="E349" s="49" t="s">
        <v>718</v>
      </c>
      <c r="F349" s="45" t="s">
        <v>37</v>
      </c>
      <c r="G349" s="50"/>
      <c r="H349" s="51">
        <v>8.9</v>
      </c>
      <c r="I349" s="45" t="s">
        <v>262</v>
      </c>
      <c r="J349" s="51">
        <v>4.6</v>
      </c>
      <c r="K349" s="45" t="s">
        <v>262</v>
      </c>
      <c r="L349" s="51">
        <v>4</v>
      </c>
      <c r="M349" s="45" t="s">
        <v>262</v>
      </c>
      <c r="N349" s="45" t="s">
        <v>537</v>
      </c>
      <c r="O349" s="45" t="s">
        <v>537</v>
      </c>
      <c r="P349" s="51" t="s">
        <v>537</v>
      </c>
      <c r="Q349" s="45" t="s">
        <v>537</v>
      </c>
      <c r="R349" s="51">
        <f t="shared" si="15"/>
        <v>5.83</v>
      </c>
      <c r="S349" s="52">
        <f>Z349</f>
        <v>58.3</v>
      </c>
      <c r="T349" s="52"/>
      <c r="U349" s="52" t="s">
        <v>549</v>
      </c>
      <c r="V349" s="52"/>
      <c r="W349" s="52"/>
      <c r="X349" s="51"/>
      <c r="Y349" s="51"/>
      <c r="Z349" s="51">
        <f t="shared" si="14"/>
        <v>58.3</v>
      </c>
      <c r="AA349" s="55"/>
      <c r="AB349" s="50"/>
      <c r="AC349" s="50"/>
      <c r="AD349" s="50"/>
      <c r="AE349" s="50">
        <f t="shared" si="16"/>
        <v>10</v>
      </c>
      <c r="AF349" s="50" t="s">
        <v>537</v>
      </c>
      <c r="AG349" s="50" t="s">
        <v>537</v>
      </c>
      <c r="AH349" s="50">
        <v>10</v>
      </c>
      <c r="AI349" s="50" t="s">
        <v>537</v>
      </c>
      <c r="AJ349" s="50" t="s">
        <v>537</v>
      </c>
      <c r="AK349" s="50" t="s">
        <v>537</v>
      </c>
      <c r="AL349" s="50" t="s">
        <v>537</v>
      </c>
      <c r="AM349" s="56" t="s">
        <v>539</v>
      </c>
    </row>
    <row r="350" spans="1:39" ht="57.75" thickBot="1" thickTop="1">
      <c r="A350" s="57" t="s">
        <v>534</v>
      </c>
      <c r="B350" s="58" t="s">
        <v>481</v>
      </c>
      <c r="C350" s="59">
        <f t="shared" si="17"/>
        <v>167</v>
      </c>
      <c r="D350" s="60" t="s">
        <v>719</v>
      </c>
      <c r="E350" s="61" t="s">
        <v>482</v>
      </c>
      <c r="F350" s="57" t="s">
        <v>37</v>
      </c>
      <c r="G350" s="62"/>
      <c r="H350" s="63">
        <v>37</v>
      </c>
      <c r="I350" s="57" t="s">
        <v>262</v>
      </c>
      <c r="J350" s="63">
        <v>25</v>
      </c>
      <c r="K350" s="57" t="s">
        <v>262</v>
      </c>
      <c r="L350" s="63">
        <v>17.28</v>
      </c>
      <c r="M350" s="57" t="s">
        <v>262</v>
      </c>
      <c r="N350" s="57" t="s">
        <v>537</v>
      </c>
      <c r="O350" s="57" t="s">
        <v>537</v>
      </c>
      <c r="P350" s="63" t="s">
        <v>537</v>
      </c>
      <c r="Q350" s="57" t="s">
        <v>537</v>
      </c>
      <c r="R350" s="63">
        <f t="shared" si="15"/>
        <v>26.43</v>
      </c>
      <c r="S350" s="64"/>
      <c r="T350" s="75">
        <v>18.9</v>
      </c>
      <c r="U350" s="66" t="s">
        <v>48</v>
      </c>
      <c r="V350" s="66" t="s">
        <v>49</v>
      </c>
      <c r="W350" s="64"/>
      <c r="X350" s="63"/>
      <c r="Y350" s="63"/>
      <c r="Z350" s="63">
        <f t="shared" si="14"/>
        <v>264.3</v>
      </c>
      <c r="AA350" s="68">
        <f>T350*AE350</f>
        <v>189</v>
      </c>
      <c r="AB350" s="62"/>
      <c r="AC350" s="62"/>
      <c r="AD350" s="62"/>
      <c r="AE350" s="62">
        <f t="shared" si="16"/>
        <v>10</v>
      </c>
      <c r="AF350" s="62" t="s">
        <v>537</v>
      </c>
      <c r="AG350" s="62" t="s">
        <v>537</v>
      </c>
      <c r="AH350" s="62">
        <v>10</v>
      </c>
      <c r="AI350" s="62" t="s">
        <v>537</v>
      </c>
      <c r="AJ350" s="62" t="s">
        <v>537</v>
      </c>
      <c r="AK350" s="62" t="s">
        <v>537</v>
      </c>
      <c r="AL350" s="62" t="s">
        <v>537</v>
      </c>
      <c r="AM350" s="69" t="s">
        <v>539</v>
      </c>
    </row>
    <row r="351" spans="1:39" ht="57.75" thickBot="1" thickTop="1">
      <c r="A351" s="57" t="s">
        <v>534</v>
      </c>
      <c r="B351" s="58" t="s">
        <v>483</v>
      </c>
      <c r="C351" s="59">
        <f t="shared" si="17"/>
        <v>168</v>
      </c>
      <c r="D351" s="60" t="s">
        <v>720</v>
      </c>
      <c r="E351" s="61" t="s">
        <v>484</v>
      </c>
      <c r="F351" s="57" t="s">
        <v>27</v>
      </c>
      <c r="G351" s="62"/>
      <c r="H351" s="63">
        <v>13.7</v>
      </c>
      <c r="I351" s="57" t="s">
        <v>559</v>
      </c>
      <c r="J351" s="63">
        <v>16.14</v>
      </c>
      <c r="K351" s="57" t="s">
        <v>559</v>
      </c>
      <c r="L351" s="63">
        <v>21.76</v>
      </c>
      <c r="M351" s="57" t="s">
        <v>559</v>
      </c>
      <c r="N351" s="57" t="s">
        <v>537</v>
      </c>
      <c r="O351" s="57" t="s">
        <v>537</v>
      </c>
      <c r="P351" s="63" t="s">
        <v>537</v>
      </c>
      <c r="Q351" s="57" t="s">
        <v>537</v>
      </c>
      <c r="R351" s="63">
        <f t="shared" si="15"/>
        <v>17.2</v>
      </c>
      <c r="S351" s="64"/>
      <c r="T351" s="75">
        <v>16.4</v>
      </c>
      <c r="U351" s="66" t="s">
        <v>48</v>
      </c>
      <c r="V351" s="66" t="s">
        <v>49</v>
      </c>
      <c r="W351" s="64"/>
      <c r="X351" s="63"/>
      <c r="Y351" s="63"/>
      <c r="Z351" s="63">
        <f t="shared" si="14"/>
        <v>258</v>
      </c>
      <c r="AA351" s="68">
        <f>T351*AE351</f>
        <v>245.99999999999997</v>
      </c>
      <c r="AB351" s="62"/>
      <c r="AC351" s="62"/>
      <c r="AD351" s="62"/>
      <c r="AE351" s="62">
        <f t="shared" si="16"/>
        <v>15</v>
      </c>
      <c r="AF351" s="62" t="s">
        <v>537</v>
      </c>
      <c r="AG351" s="62" t="s">
        <v>537</v>
      </c>
      <c r="AH351" s="62" t="s">
        <v>537</v>
      </c>
      <c r="AI351" s="62" t="s">
        <v>537</v>
      </c>
      <c r="AJ351" s="62" t="s">
        <v>537</v>
      </c>
      <c r="AK351" s="62" t="s">
        <v>537</v>
      </c>
      <c r="AL351" s="62">
        <v>15</v>
      </c>
      <c r="AM351" s="69" t="s">
        <v>539</v>
      </c>
    </row>
    <row r="352" spans="1:39" ht="35.25" thickBot="1" thickTop="1">
      <c r="A352" s="45" t="s">
        <v>534</v>
      </c>
      <c r="B352" s="46" t="s">
        <v>485</v>
      </c>
      <c r="C352" s="47">
        <f t="shared" si="17"/>
        <v>169</v>
      </c>
      <c r="D352" s="48" t="s">
        <v>721</v>
      </c>
      <c r="E352" s="49" t="s">
        <v>486</v>
      </c>
      <c r="F352" s="45" t="s">
        <v>27</v>
      </c>
      <c r="G352" s="50"/>
      <c r="H352" s="51">
        <v>2.15</v>
      </c>
      <c r="I352" s="45" t="s">
        <v>559</v>
      </c>
      <c r="J352" s="51">
        <v>2.9</v>
      </c>
      <c r="K352" s="45" t="s">
        <v>559</v>
      </c>
      <c r="L352" s="51">
        <v>2.95</v>
      </c>
      <c r="M352" s="45" t="s">
        <v>559</v>
      </c>
      <c r="N352" s="45" t="s">
        <v>537</v>
      </c>
      <c r="O352" s="45" t="s">
        <v>537</v>
      </c>
      <c r="P352" s="51" t="s">
        <v>537</v>
      </c>
      <c r="Q352" s="45" t="s">
        <v>537</v>
      </c>
      <c r="R352" s="51">
        <f t="shared" si="15"/>
        <v>2.67</v>
      </c>
      <c r="S352" s="52">
        <f>Z352</f>
        <v>186.9</v>
      </c>
      <c r="T352" s="52"/>
      <c r="U352" s="52" t="s">
        <v>561</v>
      </c>
      <c r="V352" s="52"/>
      <c r="W352" s="52"/>
      <c r="X352" s="51"/>
      <c r="Y352" s="51"/>
      <c r="Z352" s="51">
        <f t="shared" si="14"/>
        <v>186.9</v>
      </c>
      <c r="AA352" s="55"/>
      <c r="AB352" s="50"/>
      <c r="AC352" s="50"/>
      <c r="AD352" s="50"/>
      <c r="AE352" s="50">
        <f t="shared" si="16"/>
        <v>70</v>
      </c>
      <c r="AF352" s="50">
        <v>10</v>
      </c>
      <c r="AG352" s="50" t="s">
        <v>537</v>
      </c>
      <c r="AH352" s="50" t="s">
        <v>537</v>
      </c>
      <c r="AI352" s="50" t="s">
        <v>537</v>
      </c>
      <c r="AJ352" s="50" t="s">
        <v>537</v>
      </c>
      <c r="AK352" s="50" t="s">
        <v>537</v>
      </c>
      <c r="AL352" s="50">
        <v>60</v>
      </c>
      <c r="AM352" s="56" t="s">
        <v>539</v>
      </c>
    </row>
    <row r="353" spans="1:39" ht="57.75" thickBot="1" thickTop="1">
      <c r="A353" s="57" t="s">
        <v>534</v>
      </c>
      <c r="B353" s="58" t="s">
        <v>487</v>
      </c>
      <c r="C353" s="59">
        <f t="shared" si="17"/>
        <v>170</v>
      </c>
      <c r="D353" s="60" t="s">
        <v>722</v>
      </c>
      <c r="E353" s="61" t="s">
        <v>489</v>
      </c>
      <c r="F353" s="57" t="s">
        <v>536</v>
      </c>
      <c r="G353" s="62"/>
      <c r="H353" s="63">
        <v>6.6</v>
      </c>
      <c r="I353" s="57" t="s">
        <v>541</v>
      </c>
      <c r="J353" s="63">
        <v>6.99</v>
      </c>
      <c r="K353" s="57" t="s">
        <v>541</v>
      </c>
      <c r="L353" s="63">
        <v>9</v>
      </c>
      <c r="M353" s="57" t="s">
        <v>551</v>
      </c>
      <c r="N353" s="88">
        <v>8.27</v>
      </c>
      <c r="O353" s="57" t="s">
        <v>551</v>
      </c>
      <c r="P353" s="63">
        <v>12.5</v>
      </c>
      <c r="Q353" s="57" t="s">
        <v>551</v>
      </c>
      <c r="R353" s="63">
        <f>ROUND((H353+J353+L353+N353+P353)/5,2)</f>
        <v>8.67</v>
      </c>
      <c r="S353" s="64"/>
      <c r="T353" s="75">
        <v>6.49</v>
      </c>
      <c r="U353" s="66" t="s">
        <v>48</v>
      </c>
      <c r="V353" s="66" t="s">
        <v>49</v>
      </c>
      <c r="W353" s="64"/>
      <c r="X353" s="63"/>
      <c r="Y353" s="63"/>
      <c r="Z353" s="63">
        <f t="shared" si="14"/>
        <v>86.7</v>
      </c>
      <c r="AA353" s="68">
        <f>T353*AE353</f>
        <v>64.9</v>
      </c>
      <c r="AB353" s="62"/>
      <c r="AC353" s="62"/>
      <c r="AD353" s="62"/>
      <c r="AE353" s="62">
        <f t="shared" si="16"/>
        <v>10</v>
      </c>
      <c r="AF353" s="62">
        <v>5</v>
      </c>
      <c r="AG353" s="62">
        <v>5</v>
      </c>
      <c r="AH353" s="62" t="s">
        <v>537</v>
      </c>
      <c r="AI353" s="62" t="s">
        <v>537</v>
      </c>
      <c r="AJ353" s="62" t="s">
        <v>537</v>
      </c>
      <c r="AK353" s="62" t="s">
        <v>537</v>
      </c>
      <c r="AL353" s="62" t="s">
        <v>537</v>
      </c>
      <c r="AM353" s="69" t="s">
        <v>539</v>
      </c>
    </row>
    <row r="354" spans="1:39" ht="24" thickBot="1" thickTop="1">
      <c r="A354" s="45" t="s">
        <v>534</v>
      </c>
      <c r="B354" s="46" t="s">
        <v>490</v>
      </c>
      <c r="C354" s="47">
        <f t="shared" si="17"/>
        <v>171</v>
      </c>
      <c r="D354" s="48" t="s">
        <v>723</v>
      </c>
      <c r="E354" s="49" t="s">
        <v>492</v>
      </c>
      <c r="F354" s="45" t="s">
        <v>82</v>
      </c>
      <c r="G354" s="50"/>
      <c r="H354" s="51">
        <v>17.9</v>
      </c>
      <c r="I354" s="45" t="s">
        <v>541</v>
      </c>
      <c r="J354" s="51">
        <v>22.9</v>
      </c>
      <c r="K354" s="45" t="s">
        <v>541</v>
      </c>
      <c r="L354" s="51">
        <v>27</v>
      </c>
      <c r="M354" s="45" t="s">
        <v>541</v>
      </c>
      <c r="N354" s="45" t="s">
        <v>537</v>
      </c>
      <c r="O354" s="45" t="s">
        <v>537</v>
      </c>
      <c r="P354" s="51" t="s">
        <v>537</v>
      </c>
      <c r="Q354" s="45" t="s">
        <v>537</v>
      </c>
      <c r="R354" s="51">
        <f t="shared" si="15"/>
        <v>22.6</v>
      </c>
      <c r="S354" s="52">
        <f>Z354</f>
        <v>904</v>
      </c>
      <c r="T354" s="52"/>
      <c r="U354" s="52" t="s">
        <v>538</v>
      </c>
      <c r="V354" s="52"/>
      <c r="W354" s="52"/>
      <c r="X354" s="51"/>
      <c r="Y354" s="51"/>
      <c r="Z354" s="51">
        <f t="shared" si="14"/>
        <v>904</v>
      </c>
      <c r="AA354" s="55"/>
      <c r="AB354" s="50"/>
      <c r="AC354" s="50"/>
      <c r="AD354" s="50"/>
      <c r="AE354" s="50">
        <f t="shared" si="16"/>
        <v>40</v>
      </c>
      <c r="AF354" s="50">
        <v>10</v>
      </c>
      <c r="AG354" s="50">
        <v>30</v>
      </c>
      <c r="AH354" s="50" t="s">
        <v>537</v>
      </c>
      <c r="AI354" s="50" t="s">
        <v>537</v>
      </c>
      <c r="AJ354" s="50" t="s">
        <v>537</v>
      </c>
      <c r="AK354" s="50" t="s">
        <v>537</v>
      </c>
      <c r="AL354" s="50" t="s">
        <v>537</v>
      </c>
      <c r="AM354" s="56" t="s">
        <v>539</v>
      </c>
    </row>
    <row r="355" spans="1:39" ht="57.75" thickBot="1" thickTop="1">
      <c r="A355" s="57" t="s">
        <v>534</v>
      </c>
      <c r="B355" s="58" t="s">
        <v>493</v>
      </c>
      <c r="C355" s="59">
        <f t="shared" si="17"/>
        <v>172</v>
      </c>
      <c r="D355" s="60" t="s">
        <v>724</v>
      </c>
      <c r="E355" s="61" t="s">
        <v>725</v>
      </c>
      <c r="F355" s="57" t="s">
        <v>327</v>
      </c>
      <c r="G355" s="62"/>
      <c r="H355" s="63">
        <v>35</v>
      </c>
      <c r="I355" s="57" t="s">
        <v>555</v>
      </c>
      <c r="J355" s="63">
        <v>45</v>
      </c>
      <c r="K355" s="57" t="s">
        <v>555</v>
      </c>
      <c r="L355" s="63">
        <v>41.9</v>
      </c>
      <c r="M355" s="57" t="s">
        <v>555</v>
      </c>
      <c r="N355" s="57" t="s">
        <v>537</v>
      </c>
      <c r="O355" s="57" t="s">
        <v>537</v>
      </c>
      <c r="P355" s="63" t="s">
        <v>537</v>
      </c>
      <c r="Q355" s="57" t="s">
        <v>537</v>
      </c>
      <c r="R355" s="63">
        <f t="shared" si="15"/>
        <v>40.63</v>
      </c>
      <c r="S355" s="64"/>
      <c r="T355" s="75">
        <v>46.63</v>
      </c>
      <c r="U355" s="66" t="s">
        <v>497</v>
      </c>
      <c r="V355" s="66" t="s">
        <v>498</v>
      </c>
      <c r="W355" s="64"/>
      <c r="X355" s="63"/>
      <c r="Y355" s="63"/>
      <c r="Z355" s="63">
        <f t="shared" si="14"/>
        <v>81.26</v>
      </c>
      <c r="AA355" s="68">
        <f>T355*AE355</f>
        <v>93.26</v>
      </c>
      <c r="AB355" s="62"/>
      <c r="AC355" s="62"/>
      <c r="AD355" s="62"/>
      <c r="AE355" s="62">
        <f t="shared" si="16"/>
        <v>2</v>
      </c>
      <c r="AF355" s="62" t="s">
        <v>537</v>
      </c>
      <c r="AG355" s="62" t="s">
        <v>537</v>
      </c>
      <c r="AH355" s="62" t="s">
        <v>537</v>
      </c>
      <c r="AI355" s="62">
        <v>2</v>
      </c>
      <c r="AJ355" s="62" t="s">
        <v>537</v>
      </c>
      <c r="AK355" s="62" t="s">
        <v>537</v>
      </c>
      <c r="AL355" s="62" t="s">
        <v>537</v>
      </c>
      <c r="AM355" s="69" t="s">
        <v>539</v>
      </c>
    </row>
    <row r="356" spans="1:39" ht="57.75" thickBot="1" thickTop="1">
      <c r="A356" s="57" t="s">
        <v>534</v>
      </c>
      <c r="B356" s="118">
        <v>5234000480792</v>
      </c>
      <c r="C356" s="59">
        <f t="shared" si="17"/>
        <v>173</v>
      </c>
      <c r="D356" s="60" t="s">
        <v>726</v>
      </c>
      <c r="E356" s="61" t="s">
        <v>500</v>
      </c>
      <c r="F356" s="57" t="s">
        <v>82</v>
      </c>
      <c r="G356" s="62"/>
      <c r="H356" s="63">
        <v>658.16</v>
      </c>
      <c r="I356" s="57" t="s">
        <v>555</v>
      </c>
      <c r="J356" s="63">
        <v>535</v>
      </c>
      <c r="K356" s="57" t="s">
        <v>555</v>
      </c>
      <c r="L356" s="63">
        <v>396.64</v>
      </c>
      <c r="M356" s="57" t="s">
        <v>555</v>
      </c>
      <c r="N356" s="57" t="s">
        <v>537</v>
      </c>
      <c r="O356" s="57" t="s">
        <v>537</v>
      </c>
      <c r="P356" s="63" t="s">
        <v>537</v>
      </c>
      <c r="Q356" s="57" t="s">
        <v>537</v>
      </c>
      <c r="R356" s="63">
        <f t="shared" si="15"/>
        <v>529.93</v>
      </c>
      <c r="S356" s="64"/>
      <c r="T356" s="75">
        <v>545.99</v>
      </c>
      <c r="U356" s="66" t="s">
        <v>165</v>
      </c>
      <c r="V356" s="66" t="s">
        <v>166</v>
      </c>
      <c r="W356" s="64"/>
      <c r="X356" s="63"/>
      <c r="Y356" s="63"/>
      <c r="Z356" s="63">
        <f t="shared" si="14"/>
        <v>1059.86</v>
      </c>
      <c r="AA356" s="68">
        <f>T356*AE356</f>
        <v>1091.98</v>
      </c>
      <c r="AB356" s="62"/>
      <c r="AC356" s="62"/>
      <c r="AD356" s="62"/>
      <c r="AE356" s="62">
        <f t="shared" si="16"/>
        <v>2</v>
      </c>
      <c r="AF356" s="62" t="s">
        <v>537</v>
      </c>
      <c r="AG356" s="62" t="s">
        <v>537</v>
      </c>
      <c r="AH356" s="62" t="s">
        <v>537</v>
      </c>
      <c r="AI356" s="62">
        <v>2</v>
      </c>
      <c r="AJ356" s="62" t="s">
        <v>537</v>
      </c>
      <c r="AK356" s="62" t="s">
        <v>537</v>
      </c>
      <c r="AL356" s="62" t="s">
        <v>537</v>
      </c>
      <c r="AM356" s="69" t="s">
        <v>539</v>
      </c>
    </row>
    <row r="357" spans="1:39" ht="24.75" thickBot="1" thickTop="1">
      <c r="A357" s="124"/>
      <c r="B357" s="124"/>
      <c r="C357" s="124"/>
      <c r="D357" s="124"/>
      <c r="E357" s="124"/>
      <c r="F357" s="124"/>
      <c r="G357" s="124"/>
      <c r="H357" s="124"/>
      <c r="I357" s="124"/>
      <c r="J357" s="124"/>
      <c r="K357" s="124"/>
      <c r="L357" s="124"/>
      <c r="M357" s="124"/>
      <c r="N357" s="124"/>
      <c r="O357" s="124"/>
      <c r="P357" s="124"/>
      <c r="Q357" s="124"/>
      <c r="R357" s="124"/>
      <c r="S357" s="92">
        <f>SUM(S184:S356)</f>
        <v>38092.55</v>
      </c>
      <c r="T357" s="93"/>
      <c r="U357" s="93"/>
      <c r="V357" s="93"/>
      <c r="W357" s="93"/>
      <c r="X357" s="93"/>
      <c r="Y357" s="93"/>
      <c r="Z357" s="94">
        <f>SUM(Z184:Z356)</f>
        <v>142670.84</v>
      </c>
      <c r="AA357" s="95">
        <f>SUM(AA184:AA356)</f>
        <v>91582.97000000002</v>
      </c>
      <c r="AB357" s="96"/>
      <c r="AC357" s="96"/>
      <c r="AD357" s="96"/>
      <c r="AE357" s="97">
        <f>SUM(AE184:AE356)</f>
        <v>4521</v>
      </c>
      <c r="AF357" s="119"/>
      <c r="AG357" s="119"/>
      <c r="AH357" s="119"/>
      <c r="AI357" s="119"/>
      <c r="AJ357" s="119"/>
      <c r="AK357" s="119"/>
      <c r="AL357" s="119"/>
      <c r="AM357" s="98"/>
    </row>
    <row r="358" spans="1:38" ht="13.5" thickTop="1">
      <c r="A358" s="99"/>
      <c r="B358" s="100"/>
      <c r="C358" s="101"/>
      <c r="D358" s="102"/>
      <c r="E358" s="103"/>
      <c r="F358" s="99"/>
      <c r="G358" s="104"/>
      <c r="H358" s="105"/>
      <c r="I358" s="99"/>
      <c r="J358" s="105"/>
      <c r="K358" s="99"/>
      <c r="L358" s="105"/>
      <c r="M358" s="99"/>
      <c r="N358" s="99"/>
      <c r="O358" s="99"/>
      <c r="P358" s="105"/>
      <c r="Q358" s="99"/>
      <c r="R358" s="105"/>
      <c r="S358" s="105"/>
      <c r="T358" s="105"/>
      <c r="U358" s="105"/>
      <c r="V358" s="104"/>
      <c r="W358" s="104"/>
      <c r="X358" s="104"/>
      <c r="Y358" s="104"/>
      <c r="Z358" s="104"/>
      <c r="AA358" s="104"/>
      <c r="AB358" s="104"/>
      <c r="AC358" s="104"/>
      <c r="AD358" s="104"/>
      <c r="AE358" s="104"/>
      <c r="AF358" s="104"/>
      <c r="AG358" s="106"/>
      <c r="AH358" s="107"/>
      <c r="AI358" s="107"/>
      <c r="AJ358" s="107"/>
      <c r="AK358" s="107"/>
      <c r="AL358" s="107"/>
    </row>
    <row r="359" spans="1:38" ht="13.5" thickBot="1">
      <c r="A359" s="99"/>
      <c r="B359" s="100"/>
      <c r="C359" s="101"/>
      <c r="D359" s="102"/>
      <c r="E359" s="103"/>
      <c r="F359" s="99"/>
      <c r="G359" s="104"/>
      <c r="H359" s="105"/>
      <c r="I359" s="99"/>
      <c r="J359" s="105"/>
      <c r="K359" s="99"/>
      <c r="L359" s="105"/>
      <c r="M359" s="99"/>
      <c r="N359" s="99"/>
      <c r="O359" s="99"/>
      <c r="P359" s="105"/>
      <c r="Q359" s="99"/>
      <c r="R359" s="105"/>
      <c r="S359" s="105"/>
      <c r="T359" s="105"/>
      <c r="U359" s="105"/>
      <c r="V359" s="104"/>
      <c r="W359" s="104"/>
      <c r="X359" s="104"/>
      <c r="Y359" s="104"/>
      <c r="Z359" s="104"/>
      <c r="AA359" s="104"/>
      <c r="AB359" s="104"/>
      <c r="AC359" s="104"/>
      <c r="AD359" s="104"/>
      <c r="AE359" s="104"/>
      <c r="AF359" s="104"/>
      <c r="AG359" s="106"/>
      <c r="AH359" s="107"/>
      <c r="AI359" s="107"/>
      <c r="AJ359" s="107"/>
      <c r="AK359" s="107"/>
      <c r="AL359" s="107"/>
    </row>
    <row r="360" spans="3:38" ht="14.25" thickBot="1" thickTop="1">
      <c r="C360" s="108" t="s">
        <v>727</v>
      </c>
      <c r="D360" s="102"/>
      <c r="E360" s="103"/>
      <c r="F360" s="99"/>
      <c r="G360" s="104"/>
      <c r="H360" s="105"/>
      <c r="I360" s="99"/>
      <c r="J360" s="105"/>
      <c r="K360" s="99"/>
      <c r="L360" s="105"/>
      <c r="M360" s="99"/>
      <c r="N360" s="99"/>
      <c r="O360" s="99"/>
      <c r="P360" s="105"/>
      <c r="Q360" s="99"/>
      <c r="R360" s="105"/>
      <c r="S360" s="105"/>
      <c r="T360" s="105"/>
      <c r="U360" s="105"/>
      <c r="V360" s="104"/>
      <c r="W360" s="104"/>
      <c r="X360" s="104"/>
      <c r="Y360" s="104"/>
      <c r="Z360" s="104"/>
      <c r="AA360" s="104"/>
      <c r="AB360" s="104"/>
      <c r="AC360" s="104"/>
      <c r="AD360" s="104"/>
      <c r="AE360" s="104"/>
      <c r="AF360" s="104"/>
      <c r="AG360" s="106"/>
      <c r="AH360" s="107"/>
      <c r="AI360" s="107"/>
      <c r="AJ360" s="107"/>
      <c r="AK360" s="107"/>
      <c r="AL360" s="107"/>
    </row>
    <row r="361" spans="1:38" ht="14.25" thickBot="1" thickTop="1">
      <c r="A361" s="120" t="s">
        <v>728</v>
      </c>
      <c r="B361" s="120"/>
      <c r="C361" s="109">
        <v>65</v>
      </c>
      <c r="D361" s="102"/>
      <c r="E361" s="103"/>
      <c r="F361" s="99"/>
      <c r="G361" s="104"/>
      <c r="H361" s="105"/>
      <c r="I361" s="99"/>
      <c r="J361" s="105"/>
      <c r="K361" s="99"/>
      <c r="L361" s="105"/>
      <c r="M361" s="99"/>
      <c r="N361" s="99"/>
      <c r="O361" s="99"/>
      <c r="P361" s="105"/>
      <c r="Q361" s="99"/>
      <c r="R361" s="105"/>
      <c r="S361" s="105"/>
      <c r="T361" s="105"/>
      <c r="U361" s="105"/>
      <c r="V361" s="104"/>
      <c r="W361" s="104"/>
      <c r="X361" s="104"/>
      <c r="Y361" s="104"/>
      <c r="Z361" s="104"/>
      <c r="AA361" s="104"/>
      <c r="AB361" s="104"/>
      <c r="AC361" s="104"/>
      <c r="AD361" s="104"/>
      <c r="AE361" s="104"/>
      <c r="AF361" s="104"/>
      <c r="AG361" s="106"/>
      <c r="AH361" s="107"/>
      <c r="AI361" s="107"/>
      <c r="AJ361" s="107"/>
      <c r="AK361" s="107"/>
      <c r="AL361" s="107"/>
    </row>
    <row r="362" spans="1:38" ht="14.25" thickBot="1" thickTop="1">
      <c r="A362" s="110" t="s">
        <v>729</v>
      </c>
      <c r="B362" s="111" t="s">
        <v>730</v>
      </c>
      <c r="C362" s="108" t="s">
        <v>731</v>
      </c>
      <c r="D362" s="102"/>
      <c r="E362" s="103"/>
      <c r="F362" s="99"/>
      <c r="G362" s="104"/>
      <c r="H362" s="105"/>
      <c r="I362" s="99"/>
      <c r="J362" s="105"/>
      <c r="K362" s="99"/>
      <c r="L362" s="105"/>
      <c r="M362" s="99"/>
      <c r="N362" s="99"/>
      <c r="O362" s="99"/>
      <c r="P362" s="105"/>
      <c r="Q362" s="99"/>
      <c r="R362" s="105"/>
      <c r="S362" s="105"/>
      <c r="T362" s="105"/>
      <c r="U362" s="105"/>
      <c r="V362" s="104"/>
      <c r="W362" s="104"/>
      <c r="X362" s="104"/>
      <c r="Y362" s="104"/>
      <c r="Z362" s="104"/>
      <c r="AA362" s="104"/>
      <c r="AB362" s="104"/>
      <c r="AC362" s="104"/>
      <c r="AD362" s="104"/>
      <c r="AE362" s="104"/>
      <c r="AF362" s="104"/>
      <c r="AG362" s="106"/>
      <c r="AH362" s="107"/>
      <c r="AI362" s="107"/>
      <c r="AJ362" s="107"/>
      <c r="AK362" s="107"/>
      <c r="AL362" s="107"/>
    </row>
    <row r="363" spans="1:38" ht="14.25" thickBot="1" thickTop="1">
      <c r="A363" s="112" t="s">
        <v>538</v>
      </c>
      <c r="B363" s="113">
        <v>24</v>
      </c>
      <c r="C363" s="114">
        <f>B363/C361</f>
        <v>0.36923076923076925</v>
      </c>
      <c r="D363" s="102"/>
      <c r="E363" s="103"/>
      <c r="F363" s="99"/>
      <c r="G363" s="104"/>
      <c r="H363" s="105"/>
      <c r="I363" s="99"/>
      <c r="J363" s="105"/>
      <c r="K363" s="99"/>
      <c r="L363" s="105"/>
      <c r="M363" s="99"/>
      <c r="N363" s="99"/>
      <c r="O363" s="99"/>
      <c r="P363" s="105"/>
      <c r="Q363" s="99"/>
      <c r="R363" s="105"/>
      <c r="S363" s="105"/>
      <c r="T363" s="105"/>
      <c r="U363" s="105"/>
      <c r="V363" s="104"/>
      <c r="W363" s="104"/>
      <c r="X363" s="104"/>
      <c r="Y363" s="104"/>
      <c r="Z363" s="104"/>
      <c r="AA363" s="104"/>
      <c r="AB363" s="104"/>
      <c r="AC363" s="104"/>
      <c r="AD363" s="104"/>
      <c r="AE363" s="104"/>
      <c r="AF363" s="104"/>
      <c r="AG363" s="106"/>
      <c r="AH363" s="107"/>
      <c r="AI363" s="107"/>
      <c r="AJ363" s="107"/>
      <c r="AK363" s="107"/>
      <c r="AL363" s="107"/>
    </row>
    <row r="364" spans="1:38" ht="27" thickBot="1" thickTop="1">
      <c r="A364" s="115" t="s">
        <v>561</v>
      </c>
      <c r="B364" s="113">
        <v>21</v>
      </c>
      <c r="C364" s="114">
        <f>B364/C361</f>
        <v>0.3230769230769231</v>
      </c>
      <c r="D364" s="102"/>
      <c r="E364" s="103"/>
      <c r="F364" s="99"/>
      <c r="G364" s="104"/>
      <c r="H364" s="105"/>
      <c r="I364" s="99"/>
      <c r="J364" s="105"/>
      <c r="K364" s="99"/>
      <c r="L364" s="105"/>
      <c r="M364" s="99"/>
      <c r="N364" s="99"/>
      <c r="O364" s="99"/>
      <c r="P364" s="105"/>
      <c r="Q364" s="99"/>
      <c r="R364" s="105"/>
      <c r="S364" s="105"/>
      <c r="T364" s="105"/>
      <c r="U364" s="105"/>
      <c r="V364" s="104"/>
      <c r="W364" s="104"/>
      <c r="X364" s="104"/>
      <c r="Y364" s="104"/>
      <c r="Z364" s="104"/>
      <c r="AA364" s="104"/>
      <c r="AB364" s="104"/>
      <c r="AC364" s="104"/>
      <c r="AD364" s="104"/>
      <c r="AE364" s="104"/>
      <c r="AF364" s="104"/>
      <c r="AG364" s="106"/>
      <c r="AH364" s="107"/>
      <c r="AI364" s="107"/>
      <c r="AJ364" s="107"/>
      <c r="AK364" s="107"/>
      <c r="AL364" s="107"/>
    </row>
    <row r="365" spans="1:38" ht="27" thickBot="1" thickTop="1">
      <c r="A365" s="115" t="s">
        <v>561</v>
      </c>
      <c r="B365" s="113">
        <v>20</v>
      </c>
      <c r="C365" s="114">
        <f>B365/C361</f>
        <v>0.3076923076923077</v>
      </c>
      <c r="D365" s="102"/>
      <c r="E365" s="103"/>
      <c r="F365" s="99"/>
      <c r="G365" s="104"/>
      <c r="H365" s="105"/>
      <c r="I365" s="99"/>
      <c r="J365" s="105"/>
      <c r="K365" s="99"/>
      <c r="L365" s="105"/>
      <c r="M365" s="99"/>
      <c r="N365" s="99"/>
      <c r="O365" s="99"/>
      <c r="P365" s="105"/>
      <c r="Q365" s="99"/>
      <c r="R365" s="105"/>
      <c r="S365" s="105"/>
      <c r="T365" s="105"/>
      <c r="U365" s="105"/>
      <c r="V365" s="104"/>
      <c r="W365" s="104"/>
      <c r="X365" s="104"/>
      <c r="Y365" s="104"/>
      <c r="Z365" s="104"/>
      <c r="AA365" s="104"/>
      <c r="AB365" s="104"/>
      <c r="AC365" s="104"/>
      <c r="AD365" s="104"/>
      <c r="AE365" s="104"/>
      <c r="AF365" s="104"/>
      <c r="AG365" s="106"/>
      <c r="AH365" s="107"/>
      <c r="AI365" s="107"/>
      <c r="AJ365" s="107"/>
      <c r="AK365" s="107"/>
      <c r="AL365" s="107"/>
    </row>
    <row r="366" spans="1:38" ht="13.5" thickTop="1">
      <c r="A366" s="99"/>
      <c r="B366" s="100"/>
      <c r="C366" s="101"/>
      <c r="D366" s="102"/>
      <c r="E366" s="103"/>
      <c r="F366" s="99"/>
      <c r="G366" s="104"/>
      <c r="H366" s="105"/>
      <c r="I366" s="99"/>
      <c r="J366" s="105"/>
      <c r="K366" s="99"/>
      <c r="L366" s="105"/>
      <c r="M366" s="99"/>
      <c r="N366" s="99"/>
      <c r="O366" s="99"/>
      <c r="P366" s="105"/>
      <c r="Q366" s="99"/>
      <c r="R366" s="105"/>
      <c r="S366" s="105"/>
      <c r="T366" s="105"/>
      <c r="U366" s="105"/>
      <c r="V366" s="104"/>
      <c r="W366" s="104"/>
      <c r="X366" s="104"/>
      <c r="Y366" s="104"/>
      <c r="Z366" s="104"/>
      <c r="AA366" s="104"/>
      <c r="AB366" s="104"/>
      <c r="AC366" s="104"/>
      <c r="AD366" s="104"/>
      <c r="AE366" s="104"/>
      <c r="AF366" s="104"/>
      <c r="AG366" s="106"/>
      <c r="AH366" s="107"/>
      <c r="AI366" s="107"/>
      <c r="AJ366" s="107"/>
      <c r="AK366" s="107"/>
      <c r="AL366" s="107"/>
    </row>
    <row r="367" spans="1:38" ht="12.75">
      <c r="A367" s="99"/>
      <c r="B367" s="100"/>
      <c r="C367" s="101"/>
      <c r="D367" s="102"/>
      <c r="E367" s="103"/>
      <c r="F367" s="99"/>
      <c r="G367" s="104"/>
      <c r="H367" s="105"/>
      <c r="I367" s="99"/>
      <c r="J367" s="105"/>
      <c r="K367" s="99"/>
      <c r="L367" s="105"/>
      <c r="M367" s="99"/>
      <c r="N367" s="99"/>
      <c r="O367" s="99"/>
      <c r="P367" s="105"/>
      <c r="Q367" s="99"/>
      <c r="R367" s="105"/>
      <c r="S367" s="105"/>
      <c r="T367" s="105"/>
      <c r="U367" s="105"/>
      <c r="V367" s="104"/>
      <c r="W367" s="104"/>
      <c r="X367" s="104"/>
      <c r="Y367" s="104"/>
      <c r="Z367" s="104"/>
      <c r="AA367" s="104"/>
      <c r="AB367" s="104"/>
      <c r="AC367" s="104"/>
      <c r="AD367" s="104"/>
      <c r="AE367" s="104"/>
      <c r="AF367" s="104"/>
      <c r="AG367" s="106"/>
      <c r="AH367" s="107"/>
      <c r="AI367" s="107"/>
      <c r="AJ367" s="107"/>
      <c r="AK367" s="107"/>
      <c r="AL367" s="107"/>
    </row>
  </sheetData>
  <sheetProtection selectLockedCells="1" selectUnlockedCells="1"/>
  <autoFilter ref="A5:L149"/>
  <mergeCells count="7">
    <mergeCell ref="AF357:AL357"/>
    <mergeCell ref="A361:B361"/>
    <mergeCell ref="A1:L1"/>
    <mergeCell ref="A2:L2"/>
    <mergeCell ref="B181:C181"/>
    <mergeCell ref="A182:X182"/>
    <mergeCell ref="A357:R357"/>
  </mergeCells>
  <printOptions/>
  <pageMargins left="0.7875" right="0.7875" top="0.9840277777777777" bottom="0.9840277777777777" header="0.5118055555555555" footer="0.5118055555555555"/>
  <pageSetup horizontalDpi="300" verticalDpi="300" orientation="landscape"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Ademir</dc:creator>
  <cp:keywords/>
  <dc:description/>
  <cp:lastModifiedBy>rogerio da costa silva</cp:lastModifiedBy>
  <dcterms:created xsi:type="dcterms:W3CDTF">2014-10-10T12:07:10Z</dcterms:created>
  <dcterms:modified xsi:type="dcterms:W3CDTF">2015-04-10T20:43:16Z</dcterms:modified>
  <cp:category/>
  <cp:version/>
  <cp:contentType/>
  <cp:contentStatus/>
</cp:coreProperties>
</file>