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6380" windowHeight="12090"/>
  </bookViews>
  <sheets>
    <sheet name="GLOBAL" sheetId="1" r:id="rId1"/>
    <sheet name="Plan1" sheetId="2" r:id="rId2"/>
    <sheet name="Plan2" sheetId="3" r:id="rId3"/>
  </sheets>
  <definedNames>
    <definedName name="_xlnm._FilterDatabase" localSheetId="0" hidden="1">GLOBAL!$A$6:$AN$77</definedName>
    <definedName name="_xlnm.Print_Area" localSheetId="0">GLOBAL!$A$1:$L$61</definedName>
    <definedName name="_xlnm.Print_Titles" localSheetId="0">GLOBAL!#REF!</definedName>
  </definedNames>
  <calcPr calcId="145621"/>
</workbook>
</file>

<file path=xl/calcChain.xml><?xml version="1.0" encoding="utf-8"?>
<calcChain xmlns="http://schemas.openxmlformats.org/spreadsheetml/2006/main">
  <c r="C87" i="1" l="1"/>
  <c r="C86" i="1"/>
  <c r="AN77" i="1"/>
  <c r="AM77" i="1"/>
  <c r="AE77" i="1"/>
  <c r="AD77" i="1"/>
  <c r="AC77" i="1"/>
  <c r="J77" i="1"/>
  <c r="L77" i="1" s="1"/>
  <c r="AN76" i="1"/>
  <c r="AM76" i="1"/>
  <c r="AE76" i="1"/>
  <c r="AD76" i="1"/>
  <c r="AC76" i="1"/>
  <c r="J76" i="1"/>
  <c r="L76" i="1" s="1"/>
  <c r="AN75" i="1"/>
  <c r="AM75" i="1"/>
  <c r="AE75" i="1"/>
  <c r="AD75" i="1"/>
  <c r="AC75" i="1"/>
  <c r="L75" i="1"/>
  <c r="J75" i="1"/>
  <c r="AN74" i="1"/>
  <c r="AM74" i="1"/>
  <c r="AE74" i="1"/>
  <c r="AD74" i="1"/>
  <c r="AC74" i="1"/>
  <c r="J74" i="1"/>
  <c r="L74" i="1" s="1"/>
  <c r="AN73" i="1"/>
  <c r="AM73" i="1"/>
  <c r="AE73" i="1"/>
  <c r="AD73" i="1"/>
  <c r="AC73" i="1"/>
  <c r="L73" i="1"/>
  <c r="J73" i="1"/>
  <c r="AN72" i="1"/>
  <c r="AM72" i="1"/>
  <c r="AE72" i="1"/>
  <c r="AD72" i="1"/>
  <c r="AC72" i="1"/>
  <c r="J72" i="1"/>
  <c r="L72" i="1" s="1"/>
  <c r="AN71" i="1"/>
  <c r="AM71" i="1"/>
  <c r="AE71" i="1"/>
  <c r="AD71" i="1"/>
  <c r="AC71" i="1"/>
  <c r="L71" i="1"/>
  <c r="J71" i="1"/>
  <c r="AN70" i="1"/>
  <c r="J70" i="1" s="1"/>
  <c r="L70" i="1" s="1"/>
  <c r="AM70" i="1"/>
  <c r="AE70" i="1"/>
  <c r="AD70" i="1"/>
  <c r="AC70" i="1"/>
  <c r="K70" i="1"/>
  <c r="AN69" i="1"/>
  <c r="AM69" i="1"/>
  <c r="AE69" i="1"/>
  <c r="AD69" i="1"/>
  <c r="AC69" i="1"/>
  <c r="J69" i="1"/>
  <c r="L69" i="1" s="1"/>
  <c r="AN68" i="1"/>
  <c r="AM68" i="1"/>
  <c r="AE68" i="1"/>
  <c r="AD68" i="1"/>
  <c r="AC68" i="1"/>
  <c r="V68" i="1"/>
  <c r="L68" i="1"/>
  <c r="J68" i="1"/>
  <c r="AN67" i="1"/>
  <c r="AM67" i="1"/>
  <c r="AE67" i="1"/>
  <c r="AD67" i="1"/>
  <c r="AC67" i="1"/>
  <c r="L67" i="1"/>
  <c r="J67" i="1"/>
  <c r="AN66" i="1"/>
  <c r="AM66" i="1"/>
  <c r="AE66" i="1"/>
  <c r="AD66" i="1"/>
  <c r="AC66" i="1"/>
  <c r="J66" i="1"/>
  <c r="L66" i="1" s="1"/>
  <c r="AN65" i="1"/>
  <c r="AM65" i="1"/>
  <c r="AE65" i="1"/>
  <c r="AD65" i="1"/>
  <c r="AC65" i="1"/>
  <c r="K65" i="1"/>
  <c r="J65" i="1"/>
  <c r="L65" i="1" s="1"/>
  <c r="AN64" i="1"/>
  <c r="AM64" i="1"/>
  <c r="AE64" i="1"/>
  <c r="AD64" i="1"/>
  <c r="AC64" i="1"/>
  <c r="L64" i="1"/>
  <c r="J64" i="1"/>
  <c r="AN63" i="1"/>
  <c r="AM63" i="1"/>
  <c r="AE63" i="1"/>
  <c r="AD63" i="1"/>
  <c r="AC63" i="1"/>
  <c r="J63" i="1"/>
  <c r="L63" i="1" s="1"/>
  <c r="AN62" i="1"/>
  <c r="AM62" i="1"/>
  <c r="AE62" i="1"/>
  <c r="AD62" i="1"/>
  <c r="AC62" i="1"/>
  <c r="L62" i="1"/>
  <c r="J62" i="1"/>
  <c r="AN61" i="1"/>
  <c r="AM61" i="1"/>
  <c r="AE61" i="1"/>
  <c r="AD61" i="1"/>
  <c r="AC61" i="1"/>
  <c r="J61" i="1"/>
  <c r="L61" i="1" s="1"/>
  <c r="AN60" i="1"/>
  <c r="AM60" i="1"/>
  <c r="AE60" i="1"/>
  <c r="AD60" i="1"/>
  <c r="AC60" i="1"/>
  <c r="L60" i="1"/>
  <c r="J60" i="1"/>
  <c r="AN59" i="1"/>
  <c r="AM59" i="1"/>
  <c r="AE59" i="1"/>
  <c r="AD59" i="1"/>
  <c r="AC59" i="1"/>
  <c r="J59" i="1"/>
  <c r="L59" i="1" s="1"/>
  <c r="AN58" i="1"/>
  <c r="AM58" i="1"/>
  <c r="AE58" i="1"/>
  <c r="AD58" i="1"/>
  <c r="AC58" i="1"/>
  <c r="L58" i="1"/>
  <c r="J58" i="1"/>
  <c r="AN57" i="1"/>
  <c r="AM57" i="1"/>
  <c r="AE57" i="1"/>
  <c r="AD57" i="1"/>
  <c r="AC57" i="1"/>
  <c r="J57" i="1"/>
  <c r="L57" i="1" s="1"/>
  <c r="AN56" i="1"/>
  <c r="AM56" i="1"/>
  <c r="AE56" i="1"/>
  <c r="AD56" i="1"/>
  <c r="AC56" i="1"/>
  <c r="L56" i="1"/>
  <c r="J56" i="1"/>
  <c r="AN55" i="1"/>
  <c r="AM55" i="1"/>
  <c r="AE55" i="1"/>
  <c r="AD55" i="1"/>
  <c r="AC55" i="1"/>
  <c r="J55" i="1"/>
  <c r="L55" i="1" s="1"/>
  <c r="AN54" i="1"/>
  <c r="AM54" i="1"/>
  <c r="AD54" i="1"/>
  <c r="V54" i="1"/>
  <c r="L54" i="1"/>
  <c r="K54" i="1"/>
  <c r="J54" i="1"/>
  <c r="AN53" i="1"/>
  <c r="AM53" i="1"/>
  <c r="AE53" i="1"/>
  <c r="AD53" i="1"/>
  <c r="AC53" i="1"/>
  <c r="J53" i="1"/>
  <c r="L53" i="1" s="1"/>
  <c r="AN52" i="1"/>
  <c r="AM52" i="1"/>
  <c r="AD52" i="1"/>
  <c r="J52" i="1"/>
  <c r="V52" i="1" s="1"/>
  <c r="AN51" i="1"/>
  <c r="AM51" i="1"/>
  <c r="AD51" i="1"/>
  <c r="J51" i="1"/>
  <c r="V51" i="1" s="1"/>
  <c r="AN50" i="1"/>
  <c r="AM50" i="1"/>
  <c r="AE50" i="1"/>
  <c r="AD50" i="1"/>
  <c r="AC50" i="1"/>
  <c r="K50" i="1"/>
  <c r="J50" i="1"/>
  <c r="L50" i="1" s="1"/>
  <c r="AN49" i="1"/>
  <c r="AM49" i="1"/>
  <c r="AE49" i="1"/>
  <c r="AD49" i="1"/>
  <c r="AC49" i="1"/>
  <c r="L49" i="1"/>
  <c r="J49" i="1"/>
  <c r="AN48" i="1"/>
  <c r="AM48" i="1"/>
  <c r="AE48" i="1"/>
  <c r="AD48" i="1"/>
  <c r="AC48" i="1"/>
  <c r="J48" i="1"/>
  <c r="L48" i="1" s="1"/>
  <c r="AM47" i="1"/>
  <c r="AD47" i="1"/>
  <c r="V47" i="1"/>
  <c r="L47" i="1"/>
  <c r="J47" i="1"/>
  <c r="AM46" i="1"/>
  <c r="AD46" i="1"/>
  <c r="L46" i="1"/>
  <c r="J46" i="1"/>
  <c r="AM45" i="1"/>
  <c r="AD45" i="1"/>
  <c r="L45" i="1"/>
  <c r="J45" i="1"/>
  <c r="AN44" i="1"/>
  <c r="J44" i="1" s="1"/>
  <c r="L44" i="1" s="1"/>
  <c r="AM44" i="1"/>
  <c r="AE44" i="1"/>
  <c r="AD44" i="1"/>
  <c r="AC44" i="1"/>
  <c r="K44" i="1"/>
  <c r="AN43" i="1"/>
  <c r="AM43" i="1"/>
  <c r="AE43" i="1"/>
  <c r="AD43" i="1"/>
  <c r="AC43" i="1"/>
  <c r="J43" i="1"/>
  <c r="L43" i="1" s="1"/>
  <c r="AN42" i="1"/>
  <c r="AM42" i="1"/>
  <c r="AE42" i="1"/>
  <c r="AD42" i="1"/>
  <c r="AC42" i="1"/>
  <c r="L42" i="1"/>
  <c r="J42" i="1"/>
  <c r="AN41" i="1"/>
  <c r="J41" i="1" s="1"/>
  <c r="L41" i="1" s="1"/>
  <c r="AM41" i="1"/>
  <c r="AE41" i="1"/>
  <c r="AD41" i="1"/>
  <c r="AC41" i="1"/>
  <c r="K41" i="1"/>
  <c r="AN40" i="1"/>
  <c r="AM40" i="1"/>
  <c r="AE40" i="1"/>
  <c r="AD40" i="1"/>
  <c r="AC40" i="1"/>
  <c r="J40" i="1"/>
  <c r="L40" i="1" s="1"/>
  <c r="AN39" i="1"/>
  <c r="AM39" i="1"/>
  <c r="AE39" i="1"/>
  <c r="AD39" i="1"/>
  <c r="AC39" i="1"/>
  <c r="L39" i="1"/>
  <c r="J39" i="1"/>
  <c r="AN38" i="1"/>
  <c r="AM38" i="1"/>
  <c r="AE38" i="1"/>
  <c r="AD38" i="1"/>
  <c r="AC38" i="1"/>
  <c r="J38" i="1"/>
  <c r="L38" i="1" s="1"/>
  <c r="AN37" i="1"/>
  <c r="AM37" i="1"/>
  <c r="AE37" i="1"/>
  <c r="AD37" i="1"/>
  <c r="AC37" i="1"/>
  <c r="L37" i="1"/>
  <c r="J37" i="1"/>
  <c r="AN36" i="1"/>
  <c r="AM36" i="1"/>
  <c r="AE36" i="1"/>
  <c r="AD36" i="1"/>
  <c r="AC36" i="1"/>
  <c r="J36" i="1"/>
  <c r="L36" i="1" s="1"/>
  <c r="AM35" i="1"/>
  <c r="AN35" i="1" s="1"/>
  <c r="J35" i="1" s="1"/>
  <c r="L35" i="1" s="1"/>
  <c r="AD35" i="1"/>
  <c r="AC35" i="1"/>
  <c r="AN34" i="1"/>
  <c r="AM34" i="1"/>
  <c r="AE34" i="1"/>
  <c r="AD34" i="1"/>
  <c r="AC34" i="1"/>
  <c r="J34" i="1"/>
  <c r="L34" i="1" s="1"/>
  <c r="AM33" i="1"/>
  <c r="AN33" i="1" s="1"/>
  <c r="J33" i="1" s="1"/>
  <c r="L33" i="1" s="1"/>
  <c r="AD33" i="1"/>
  <c r="AC33" i="1"/>
  <c r="AN32" i="1"/>
  <c r="AM32" i="1"/>
  <c r="AE32" i="1"/>
  <c r="AD32" i="1"/>
  <c r="AC32" i="1"/>
  <c r="J32" i="1"/>
  <c r="L32" i="1" s="1"/>
  <c r="AM31" i="1"/>
  <c r="AN31" i="1" s="1"/>
  <c r="J31" i="1" s="1"/>
  <c r="L31" i="1" s="1"/>
  <c r="AD31" i="1"/>
  <c r="AC31" i="1"/>
  <c r="AN30" i="1"/>
  <c r="J30" i="1" s="1"/>
  <c r="L30" i="1" s="1"/>
  <c r="AM30" i="1"/>
  <c r="AE30" i="1"/>
  <c r="AD30" i="1"/>
  <c r="AC30" i="1"/>
  <c r="K30" i="1"/>
  <c r="AN29" i="1"/>
  <c r="AM29" i="1"/>
  <c r="AE29" i="1"/>
  <c r="AD29" i="1"/>
  <c r="AC29" i="1"/>
  <c r="J29" i="1"/>
  <c r="L29" i="1" s="1"/>
  <c r="AM28" i="1"/>
  <c r="AN28" i="1" s="1"/>
  <c r="J28" i="1" s="1"/>
  <c r="L28" i="1" s="1"/>
  <c r="AD28" i="1"/>
  <c r="AC28" i="1"/>
  <c r="AN27" i="1"/>
  <c r="J27" i="1" s="1"/>
  <c r="AM27" i="1"/>
  <c r="AD27" i="1"/>
  <c r="AN26" i="1"/>
  <c r="J26" i="1" s="1"/>
  <c r="L26" i="1" s="1"/>
  <c r="AM26" i="1"/>
  <c r="AE26" i="1"/>
  <c r="AD26" i="1"/>
  <c r="AC26" i="1"/>
  <c r="K26" i="1"/>
  <c r="AN25" i="1"/>
  <c r="AM25" i="1"/>
  <c r="AE25" i="1"/>
  <c r="AD25" i="1"/>
  <c r="AC25" i="1"/>
  <c r="J25" i="1"/>
  <c r="L25" i="1" s="1"/>
  <c r="AM24" i="1"/>
  <c r="AN24" i="1" s="1"/>
  <c r="J24" i="1" s="1"/>
  <c r="AM23" i="1"/>
  <c r="AN23" i="1" s="1"/>
  <c r="J23" i="1" s="1"/>
  <c r="L23" i="1" s="1"/>
  <c r="AD23" i="1"/>
  <c r="AC23" i="1"/>
  <c r="K23" i="1"/>
  <c r="AM22" i="1"/>
  <c r="AN22" i="1" s="1"/>
  <c r="J22" i="1" s="1"/>
  <c r="L22" i="1" s="1"/>
  <c r="AD22" i="1"/>
  <c r="AC22" i="1"/>
  <c r="AN21" i="1"/>
  <c r="AM21" i="1"/>
  <c r="AD21" i="1"/>
  <c r="K21" i="1"/>
  <c r="J21" i="1"/>
  <c r="L21" i="1" s="1"/>
  <c r="AM20" i="1"/>
  <c r="AN20" i="1" s="1"/>
  <c r="J20" i="1" s="1"/>
  <c r="L20" i="1" s="1"/>
  <c r="AD20" i="1"/>
  <c r="AC20" i="1"/>
  <c r="AN19" i="1"/>
  <c r="J19" i="1" s="1"/>
  <c r="AM19" i="1"/>
  <c r="AD19" i="1"/>
  <c r="AN18" i="1"/>
  <c r="AM18" i="1"/>
  <c r="AE18" i="1"/>
  <c r="AD18" i="1"/>
  <c r="AC18" i="1"/>
  <c r="J18" i="1"/>
  <c r="L18" i="1" s="1"/>
  <c r="AM17" i="1"/>
  <c r="AN17" i="1" s="1"/>
  <c r="J17" i="1" s="1"/>
  <c r="L17" i="1" s="1"/>
  <c r="AD17" i="1"/>
  <c r="AC17" i="1"/>
  <c r="AN16" i="1"/>
  <c r="AM16" i="1"/>
  <c r="AE16" i="1"/>
  <c r="AD16" i="1"/>
  <c r="AC16" i="1"/>
  <c r="J16" i="1"/>
  <c r="L16" i="1" s="1"/>
  <c r="AM15" i="1"/>
  <c r="AN15" i="1" s="1"/>
  <c r="J15" i="1" s="1"/>
  <c r="L15" i="1" s="1"/>
  <c r="AD15" i="1"/>
  <c r="AC15" i="1"/>
  <c r="AN14" i="1"/>
  <c r="AM14" i="1"/>
  <c r="AE14" i="1"/>
  <c r="AD14" i="1"/>
  <c r="AC14" i="1"/>
  <c r="J14" i="1"/>
  <c r="L14" i="1" s="1"/>
  <c r="AM13" i="1"/>
  <c r="AD13" i="1" s="1"/>
  <c r="AC13" i="1"/>
  <c r="AN12" i="1"/>
  <c r="AM12" i="1"/>
  <c r="AE12" i="1"/>
  <c r="AD12" i="1"/>
  <c r="AC12" i="1"/>
  <c r="J12" i="1"/>
  <c r="L12" i="1" s="1"/>
  <c r="AM11" i="1"/>
  <c r="AN11" i="1" s="1"/>
  <c r="J11" i="1"/>
  <c r="AM10" i="1"/>
  <c r="AD10" i="1"/>
  <c r="AC10" i="1"/>
  <c r="AN9" i="1"/>
  <c r="AM9" i="1"/>
  <c r="AE9" i="1"/>
  <c r="AD9" i="1"/>
  <c r="AC9" i="1"/>
  <c r="AC78" i="1" s="1"/>
  <c r="J9" i="1"/>
  <c r="AN10" i="1" l="1"/>
  <c r="J10" i="1" s="1"/>
  <c r="L10" i="1" s="1"/>
  <c r="AE10" i="1"/>
  <c r="AE78" i="1" s="1"/>
  <c r="AC84" i="1" s="1"/>
  <c r="L27" i="1"/>
  <c r="V27" i="1"/>
  <c r="L9" i="1"/>
  <c r="L11" i="1"/>
  <c r="V11" i="1"/>
  <c r="L19" i="1"/>
  <c r="V19" i="1"/>
  <c r="V24" i="1"/>
  <c r="L24" i="1"/>
  <c r="AD11" i="1"/>
  <c r="AD78" i="1" s="1"/>
  <c r="AE13" i="1"/>
  <c r="AN13" i="1"/>
  <c r="J13" i="1" s="1"/>
  <c r="L13" i="1" s="1"/>
  <c r="AE15" i="1"/>
  <c r="AE17" i="1"/>
  <c r="AE20" i="1"/>
  <c r="V21" i="1"/>
  <c r="AE22" i="1"/>
  <c r="AE23" i="1"/>
  <c r="AD24" i="1"/>
  <c r="AE28" i="1"/>
  <c r="AE31" i="1"/>
  <c r="AE33" i="1"/>
  <c r="AE35" i="1"/>
  <c r="L51" i="1"/>
  <c r="L52" i="1"/>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2" i="2"/>
  <c r="E1" i="2"/>
  <c r="V78" i="1" l="1"/>
  <c r="J78" i="1"/>
  <c r="AN78" i="1"/>
</calcChain>
</file>

<file path=xl/sharedStrings.xml><?xml version="1.0" encoding="utf-8"?>
<sst xmlns="http://schemas.openxmlformats.org/spreadsheetml/2006/main" count="1227" uniqueCount="370">
  <si>
    <t>Relatório Global de Compras</t>
  </si>
  <si>
    <t>Calendário de Compras:</t>
  </si>
  <si>
    <t>14 - CONTROLE E PROCESSOS INDUSTRIAIS - 1P(4/2014) - CAMPUS IVAIPORA</t>
  </si>
  <si>
    <t>Ordem CCL</t>
  </si>
  <si>
    <t>Objeto</t>
  </si>
  <si>
    <t>Campus Responsável</t>
  </si>
  <si>
    <t>Cod. Material</t>
  </si>
  <si>
    <t>Item</t>
  </si>
  <si>
    <t>Denominação</t>
  </si>
  <si>
    <t>Especificação</t>
  </si>
  <si>
    <t>Especificado por</t>
  </si>
  <si>
    <t>Quant.</t>
  </si>
  <si>
    <t>Valor Estimado* (R$)</t>
  </si>
  <si>
    <t>Valor Total (R$)</t>
  </si>
  <si>
    <t>Preço 1 (R$)</t>
  </si>
  <si>
    <t>Responsável 1</t>
  </si>
  <si>
    <t>Preço 2 (R$)</t>
  </si>
  <si>
    <t>Responsável 2</t>
  </si>
  <si>
    <t>Preço 3 (R$)</t>
  </si>
  <si>
    <t>Responsável 3</t>
  </si>
  <si>
    <t>Preço 4 (R$)</t>
  </si>
  <si>
    <t>Responsável 4</t>
  </si>
  <si>
    <t>Média (R$)</t>
  </si>
  <si>
    <t>Valor Médio Total R$</t>
  </si>
  <si>
    <t>DIPLAD/IVAIPOR - DIRETORIA DE PLANEJAMENTO E ADMINISTRAÇÃO (IVAIPORA) - CAMPUS IVAIPORA</t>
  </si>
  <si>
    <t>CÂMPUS CURITIBA</t>
  </si>
  <si>
    <t>CÂMPUS PARANAVAÍ</t>
  </si>
  <si>
    <t>DIPLAD/PGUA - DIRETORIA DE PLANEJAMENTO E ADMINISTRAÇÃO (PARANAGUA) - CAMPUS PARANAGUA</t>
  </si>
  <si>
    <t>DIPLAD/CLARGO - DIRETORIA DE PLANEJAMENTO E ADMINISTRAÇÃO (CAMPO LARGO) - CAMPUS CAMPO LARGO</t>
  </si>
  <si>
    <t>DIPLAD/JACAR - DIRETORIA DE PLANEJAMENTO E ADMINISTRAÇÃO (JACAREZINHO) - CAMPUS JACAREZINHO</t>
  </si>
  <si>
    <t>DIPLAD/ASSIS - DIRETORIA DE PLANEJAMENTO E ADMINISTRAÇÃO (ASSIS CHATEAUBRIAND) - CAMPUS ASSIS CHATEAUBRIAND</t>
  </si>
  <si>
    <t>IFCE – Câmpus Caucáia (Órgão Participante)</t>
  </si>
  <si>
    <t>IFPB – Câmpus Cajazeiras (Órgãos Participante)</t>
  </si>
  <si>
    <t>TOTAL IFPR</t>
  </si>
  <si>
    <t>QUANTIDADE TOTAL (IFPR + ÓRGÃOS PARTICIPANTES)</t>
  </si>
  <si>
    <t>14</t>
  </si>
  <si>
    <t>CONTROLE E PROCESSOS INDUSTRIAIS - 1P</t>
  </si>
  <si>
    <t>CAMPUS IVAIPORA</t>
  </si>
  <si>
    <t>5204000000296</t>
  </si>
  <si>
    <t>ALICATE AMPERÍMETRO COM VOLTÍMETRO</t>
  </si>
  <si>
    <t>Visor de cristal líquido (LCD), 3 1/2 dígitos (2000 contagens); Indicação de polaridade automática; Indicação de bateria fraca; Iluminação no display e garra; Peak Hold; Categoria de sobretensão CAT III 600V; Tensão DC: 200mV, 2V, 20V, 200V, 1000V com proteção de pobrecarga: 1000V DC/750V AC e Impedância de Entrada: 10M&amp;#8486;, resolução 0,1mV, 1mV, 10mV, 100mV, 1V; Tensão AC: 200 V e 750 V com proteção de sobrecarga: 1000V DC/750V AC, impedância de entrada 10M&amp;#8486;, resolução: 100mV, 1V; Corrente AC: 20A, 200A, 1000A, Proteção de Sobrecarga: 1200A AC por 1 minuto, resolução 10mA, 100mA, 1A; Corrente AC Peak Hold: 20A, 200A, 1000A, Resistência: 200&amp;#8486;, 2k&amp;#8486;, 20k&amp;#8486;, 200k&amp;#8486;, 2M&amp;#8486;, Resolução: 0.1&amp;#8486;, 1&amp;#8486;, 10&amp;#8486;, 100&amp;#8486;, 1k&amp;#8486;, Proteção de Sobrecarga: 250V DC/AC RMS; Manual de Instruções em português; 2 pontas de provas; Estojo para transporte.</t>
  </si>
  <si>
    <t>LUCIO SCHULZ JUNIOR</t>
  </si>
  <si>
    <t>-</t>
  </si>
  <si>
    <t>5204000000297</t>
  </si>
  <si>
    <t>ALICATE WATTÍMETRO</t>
  </si>
  <si>
    <t>Display de cristal líquido (LCD); Seleção de faixa automática; tensão AC: 150 V, 300 V, 600 V; Corrente AC: 50 A, 250 A, 1000 A; Resposta de frequência: 50 Hz ~ 60 Hz; Frequência: 40 ~80 Hz; Abertura da garra: 50 mm; TRUE RMS AC; Indicação de bateria fraca; Leitura de sistema trifásicos com 3 ou 4 fios sem a necessidade de adaptador; Deve realizar medidas de potência ativa, aparente e reativa, energia ativa, fator de potência, tensão e corrente AC, análise de frequência e ângulo de fase; Função Data Hold; Desejável software para tratamento de dados com interface USB; Manual de instruções em português; pontas de prova; garras jacaré; cabo USB e CD com software.</t>
  </si>
  <si>
    <t>5230000000330</t>
  </si>
  <si>
    <t>ALTERNADOR 12V</t>
  </si>
  <si>
    <t>TENSÃO DE 12V E CORRENTE EM MEDIA DE 70 AMPERES.</t>
  </si>
  <si>
    <t>3042000000960</t>
  </si>
  <si>
    <t>AMORTECEDOR VIBRA STOP</t>
  </si>
  <si>
    <t>AMORTECEDOR VIBRA STOP  3/4 (5000KG) AMORTECEDORES DE IMPACTO E VIBRAÇÃO PARA EQUIPAMENTOS INDUSTRIAIS_x000D_
_x000D_
CARGA ESTÁTICA POR PEÇA: 5000 KG_x000D_
DIÂMETRO EXTERNO: 150 MM_x000D_
DIÂMETRO DA BORRACHA: 135 MM_x000D_
ALTURA REGULÁVEL: 50 - 70 MM PARAFUSO DE AJUSTE: 3/4" X 5"</t>
  </si>
  <si>
    <t>5204000000277</t>
  </si>
  <si>
    <t>ANALISADOR DE VIBRAÇÕES</t>
  </si>
  <si>
    <t>UNIDADES DE AMPLITUDE: IN/SEC, MM/SEC, VDB (US), VDB* (EUROPE) DISPLAY: ¼ VGA, 320 × 240 COLOR (5,7 POLEGADAS DIAGONAL) TFT LCD COM RETROILUMINAÇÃO LED CONEXÕES DE ENTRADA E SAÍDA: CONEXÃO DO SENSOR TRIAXIAL CONECTOR M12 DE 4 PINOS CONECTOR CONEXÃO BNC ÚNICO SENSOR DO EIXO CONEXÃO TACÔMETRO MINI DIN 6 PINOS 'B' CONEXÃO USB PC MINI (2.0) CONECTOR SISTEMA OPERACIONAL: WINCE 6.0 CORE IDIOMAS: INGLÊS, PORTUGUÊS E ESPANHOL TEMPERATURA DE OPERAÇÃO: 0 °C A 50 °C (32 °F A 122 °F) TIPO DO SENSOR: ACELERÔMETRO SENSIBILIDADE: 100 MV/G (± 5 %, 25 °C) FAIXA DE ACELERAÇÃO: 80 G DE PICO FREQUENCIA DE RESPOSTA: Z: 2 - 7,000 HZ ± 3DB X, Y: 2 - 5,000 HZ ± 3DB FAIXA DE TEMPERATURA: -50 °C A 120 °C (-58 °F A 248 °F) ± 7 % ALCANCE: 6.0 A 99,999 RPM PRECISÃO: 6.0 A 5999.9 RPM: ± 0.01 % E ± 1 DIGITO 5999.9 A 99999 RPM: ± 0.05 % E ± 1 DIGITO RESOLUÇÃO: 0.1 RPM ALCANCE EFETIVO: 1 CM A 100 CM (0.4 A 39.27) TEMPO DE RESPOSTA: 1 SEGUNDO (&gt; 60 RPM).</t>
  </si>
  <si>
    <t>PAULO SERGIO CARNICELLI</t>
  </si>
  <si>
    <t>EUCLIDES ALEXANDRE BERNARDELLI</t>
  </si>
  <si>
    <t>5242000000443</t>
  </si>
  <si>
    <t>ARMÁRIO EM AÇO, 02 PORTAS, 04 PRATELEIRAS</t>
  </si>
  <si>
    <t>ARMÁRIO EM AÇO 04 PRATELEIRAS. ARMÁRIO CONFECCIONADO EM CHAPA DE AÇO, COM ACABAMENTO PELO SISTEMA DE TRATAMENTO QUÍMICO DA CHAPA (ANTIFERRUGINOSO E FOSFATIZANTE) E PINTURA ATRAVÉS DE SISTEMA ELETROSTÁTICO A PÓ, COM QUATRO PÉS REGULÁVEIS (SAPATAS) PARA CORREÇÃO DE PEQUENOS DESNÍVEIS. 04 BANDEJAS INTERMEDIÁRIAS PARA SEPARAÇÃO INTERNA, 02 PORTAS (ESQUERDA - DIREITA)  CONFECCIONADAS EM CHAPA DE AÇO Nº 24 (0,60MM), SENDO QUE CADA PORTA DEVERÁ CONTER TRÊS DOBRADIÇAS INTERNAS. A PORTA DA ESQUERDA DEVERÁ CONTER 01 REFORÇO CONFECCIONADO EM CHAPA DE AÇO Nº 20 (0,90MM) E DOIS TRINCOS 01 NA PARTE SUPERIOR E OUTRO NA PARTE INFERIOR. A PORTA DA DIREITA DEVERÁ CONTER 01 REFORÇO CONFECCIONADO EM CHAPA DE AÇO Nº 20 (0,90MM) E 01 FECHADURA UNIVERSAL PARA MÓVEIS DE AÇO COM ROTAÇÃO DE 90 GRAUS COM DUAS CHAVES. AS PORTAS DEVERÃO POSSUIR PERFURAÇÕES NA PARTE FRONTAL EM FORMA DE QUADRADOS DE 5X5MM QUE SERVEM COMO VENTILAÇÃO DOS COMPARTIMENTOS. MONTAGEM ATRAVÉS DE REBITES. DIMENSÕES: ALTURA: 1,85 METROS, LARGURA: 90 CM, PROFUNDIDADE: 45 CM. ENTREGA COM MONTAGEM. GARANTIA 05 ANOS.</t>
  </si>
  <si>
    <t>HALISSON HENRIQUE DO COUTO</t>
  </si>
  <si>
    <t>5212000000156</t>
  </si>
  <si>
    <t>ASPIRADOR DE PÓS E LÍQUIDOS 1400W 50 LITROS</t>
  </si>
  <si>
    <t>ASPIRADOR DE SÓLIDOS E LÍQUIDOS, COM POTÊNCIA MÍNIMA DE 1400W, 127V, CAPACIDADE DE ARMAZENAMENTO DE 50 LITROS. ACOMPANHA: MANGUEIRA, TUBOS PROLONGADORES, BOCAL PARA PISO, BOCAL CHATO, BOCAL PARA CANTOS E FRESTAS, SUPORTE PARA ENROLAR O CABO ELÉTRICO, CARRINHO REFORÇADO COM RODAS E ALÇA PARA TRANSPORTE. COMPRIMENTO DO CABO ELÉTRICO: 5,0M. COMPRIMENTO DA MANGUEIRA FLEXÍVEL: 3,0M.</t>
  </si>
  <si>
    <t>ALLANA CAMARGO COUTINHO</t>
  </si>
  <si>
    <t>5242000000592</t>
  </si>
  <si>
    <t>BANCADA COM TAMPO DE MADEIRA 50X50X2MM</t>
  </si>
  <si>
    <t>BANCADA COM TAMPO DE MADEIRA: - ESTRUTURA TUBULAR 50X50X2MM; - TAMPO EM MADEIRA MACIÇA EM ANGELIM OU COMPENSADO NAVAL ENVERNIZADO MÍNIMO 30 MM DE ESPESSURA; - PÉS DE BORRACHA PARA ALTA CAPACIDADE DE CARGA COM REGULAGEM DE ALTURA; - DIMENSÕES: LARGURA ENTRE 2000 E 2200 MM, ALTURA ENTRE 800 E 900 MM PROFUNDIDADE ENTRE 700 E 800 MM ACABAMENTO: PINTURA EM EPÓXI NA COR CINZA.</t>
  </si>
  <si>
    <t>CESAR AUGUSTO SILVEIRA JUNIOR</t>
  </si>
  <si>
    <t>BANCADA DIDÁTICA PARA SISTEMAS HIDRÁULICOS</t>
  </si>
  <si>
    <t>BANCADA DE TREINAMENTO EM HIDRÁULICA/ELETROHIDRÁULICA, COM DIMENSÕES APROXIMADAS DE: 1200 A 1500 MM (COMPRIMENTO), 700 MM (LARGURA) E 1800 MM (ALTURA), CONSTRUÍDO EM ALUMÍNIO OU AÇO COM TRATAMENTO ANTI-CORROSIVO OU ALUMÍNIO, APOIADO SOBRE 4 RODÍZIOS GIRATÓRIOS COM TRAVA E UM BASTIDOR NO ALTO DO PAINEL PARA FIXAÇÃO DAS PLACAS ELÉTRICAS. FIXAÇÃO DOS COMPONENTES PNEUMÁTICOS/ELETROPNEUMÁTICOS SEM A NECESSIDADE DE FERRAMENTAS COMPATÍVEIS COM A ESTRUTURA DA BANCADA E BANDEJA COLETORA DE ÓLEO RESIDUAL. DOIS GAVETEIROS DE 3 OU 4 GAVETAS EM AÇO PARA ARMAZENAMENTO DOS COMPONENTES. DEVERÁ ACOMPANHAR CONJUNTO DE COMPONENTES (CONFORME RELAÇÃO ABAIXO) COM AS SEGUINTES CARACTERÍSTICAS: OS COMPONENTES HIDRÁULICOS DEVERÃO ESTAR MONTADOS SOBRE BASE ESPECIAL COM CONEXÕES DE ENGATE RÁPIDO MACHO À PROVA DE VAZAMENTOS E SAÍDA PARA FRENTE, POSSUIR DISPOSITIVOS DE FIXAÇÃO RÁPIDA SOBRE O PAINEL SEM AUXÍLIO DE FERRAMENTAS, ETIQUETAS DE IDENTIFICAÇÃO COM OS DADOS TÉCNICOS E RESPECTIVA SIMBOLOGIA CONFORME DIN/ISO 1219, PRESSÃO MÁXIMA DE OPERAÇÃO DE 160 BAR, PRESSÃO DE TRABALHO DE 50 BAR, TAMANHO NOMINAL TN6. OS CILINDROS DEVERÃO POSSUIR CAME DE ALUMÍNIO MONTADO POR ROSCA NA PONTA DA HASTE PARA ACIONAMENTO DE VÁLVULAS DE ATUAÇÃO MECÂNICA OU CHAVES FIM-DE-CURSO. OS COMPONENTES ELÉTRICOS DEVERÃO POSSUIR BORNES DE LIGAÇÃO E OS CABOS ELÉTRICOS EQUIPADOS COM PINOS BANANA DE 4MM, TENSÃO DE ALIMENTAÇÃO DE 24VDC. AS VÁLVULAS ACIONADAS POR SOLENÓIDE DEVERÃO POSSUIR LED´S INDICADORES DE OPERAÇÃO. TODAS AS PLACAS ELÉTRICAS PARA FIXAÇÃO NO BASTIDOR DA BANCADA DEVERÃO SER ACONDICIONADAS EM CAIXAS DE PROTEÇÃO PARA SEGURANÇA DAS PARTES CONDUTORAS. 01 RESERVATÓRIO CONSTRUÍDO EM ALUMÍNIO INJETADO COM VOLUME DE ARMAZENAMENTO ENTRE 40 E 50 LITROS, PROVIDO DE INDICADOR DE NÍVEL E DE TEMPERATURA, FILTRO DE RESPIRO DE AR, FILTRO NA LINHA DE RETORNO COM INDICADOR DE SUJIDADE, TELA PARA ALIMENTAÇÃO DO FLUIDO E PLUGUE DE DRENAGEM PARA SUBSTITUIÇÃO DO ÓLEO. DEVERÁ POSSUIR BOMBA DUPLA DE ENGRENAGEM INTERNA COM VAZÃO DE APROXIMADAMENTE 6,0 LITROS POR MINUTO (CADA BOMBA), PRESSÃO MÁXIMA DE 120 BAR, PRESSÃO DE TRABALHO DE 60 BAR, ACIONADAS POR UM ÚNICO MOTOR ELÉTRICO MONOFÁSICO DE 110/220 VCA, 60 HZ DE 3,0 CV (MÍNIMO). CADA BOMBA DEVERÁ POSSUIR UMA VÁLVULA LIMITADORA DE PRESSÃO COM FAIXA DE AJUSTE DE 0 A 60 BAR, SENDO UMA DE AÇÃO DIRETA E OUTRA PRÉ-OPERADA COM POSSIBILIDADE DE VENTAGEM. AS SAÍDAS DAS BOMBAS DEVERÃO SER INDEPENDENTES E LIGADAS A UM BLOCO DISTRIBUIDOR DE PRESSÃO. DEVERÁ POSSUIR VACUÔMETROS COM ESCALA DUPLA LIGADOS NAS LINHAS DE ALIMENTAÇÃO DAS BOMBAS E MANÔMETROS COM AMORTECIMENTO POR GLICERINA COM ESCALA DUPLA, LIGADOS ÀS VÁLVULAS LIMITADORAS DE PRESSÃO DAS BOMBAS PARA MEDIR OS AJUSTES DA PRESSÃO DE TRABALHO. DEVERÁ POSSUIR BLOCO DISTRIBUIDOR COM 12 ENGATES RÁPIDOS ANTIVAZAMENTO, SENDO 4 PARA AS LINHAS DE PRESSÃO (2 PARA CADA SAÍDA DE CADA BOMBA), 4 PARA LINHA DE RETORNO AO TANQUE PASSANDO PELO FILTRO E 4 PARA LINHA DE DRENO DIRETO AO TANQUE, MONTADA ACIMA DO NÍVEL DE ÓLEO DO RESERVATÓRIO. DEVERÁ POSSUIR UM KIT DE CAVITAÇÃO PARA SIMULAÇÃO DE CAVITAÇÃO E AERAÇÃO NA LINHA DE SUCÇÃO DA BOMBA. 01 CILINDRO HIDRÁULICO DE AÇÃO DUPLA, COM AS SEGUINTES DIMENSÕES APROXIMADAS: DIÂMETRO DO ÊMBOLO 40 MM E CURSO: 200 MM, 01 CILINDRO HIDRÁULICO DE AÇÃO DUPLA COM DIFERENCIAL DE ÁREAS DE 2:1, COM AS SEGUINTES DIMENSÕES APROXIMADAS: DIÂMETRO DO ÊMBOLO 40 MM E CURSO 300 MM,01 MOTOR HIDRÁULICO DE ENGRENAGENS BIDIRECIONAL E COM DRENO EXTERNO.,01 VÁLVULA DIRECIONAL 4/2 VIAS, ACIONADA POR ALAVANCA COM DETENTE,01 VÁLVULA DIRECIONAL 4/3 VIAS ACIONADA POR ALAVANCA COM DETENTE, TIPO DE ÊMBOLO: CONEXÃO "P" BLOQUEADA E AS CONEXÕES "A", "B" E "T" INTERLIGADAS NA POSIÇÃO CENTRAL.,01 VÁLVULA DIRECIONAL 4/3 VIAS, ,ENTRADA POR MOLAS, ACIONADA POR ALAVANCA, TIPO DE ÊMBOLO: CONEXÃO "P" ABERTA AO TANQUE E AS CONEXÕES "A" E "B" BLOQUEADAS NA POSIÇÃO CENTRAL.,01 VÁLVULA DIRECIONAL 4/2 VIAS, ACIONADA POR ROLETE E COM RETORNO POR MOLA. 02 VÁLVULAS DE RETENÇÃO SIMPLES, PRESSÃO DE ABERTURA 3 BAR, 01 VÁLVULA DE RETENÇÃO PILOTADA. 01 VÁLVULA LIMITADORA DE PRESSÃO DIRETAMENTE OPERADA, FAIXA DE AJUSTE: 3 A 60 BAR. 01 VÁLVULA REDUTORA DE PRESSÃO PRÉ-OPERADA COM RETORNO LIVRE, FAIXA DE AJUSTE: 3 A 60 BAR, COM DRENO EXTERNO, PILOTO INTERNO E COM RETENÇÃO INCORPORADA. 03 MANÔMETROS COM ESCALA DUPLA, PREENCHIDO COM GLICERINA. 02 VÁLVULAS REGULADORAS DE FLUXO UNIDIRECIONAL. 01 VÁLVULA REGULADORA DE FLUXO COMPENSADA. 02 VÁLVULAS DE FECHAMENTO. 04 CONEXÕES EM "T", 01 ACUMULADOR DE PRESSÃO COM VÁLVULA DE SEGURANÇA, MANÔMETRO E VÁLVULA DE DESCARGA COM VOLUME MÍNIMO DE 0,75 LITROS. 01 VÁLVULA DE SEQÜÊNCIA PRÉ-OPERADA COM RETORNO LIVRE, FAIXA DE AJUSTE: 3 A 60 BAR, COM DRENO EXTERNO, PILOTO INTERNO E COM RETENÇÃO INCORPORADA. 10 MANGUEIRAS COM ENGATE RÁPIDO FÊMEA ANTI-VAZAMENTO, COM COMPRIMENTO APROXIMADO DE 600 MM, 04 MANGUEIRAS COM ENGATE RÁPIDO FÊMEA ANTI-VAZAMENTO, COM COMPRIMENTO DE 600 MM, 04 MANGUEIRAS COM ENGATE RÁPIDO FÊMEA ANTI-VAZAMENTO. GARANTIA DE 12 MESES. MANUAL DE INSTRUÇÕES COM SUGESTÕES DE EXPERIMENTOS.</t>
  </si>
  <si>
    <t>BANCADA DIDÁTICA PARA SISTEMAS PNEUMÁTICA E ELETROPNEUMÁTICA</t>
  </si>
  <si>
    <t>BANCADA DE TREINAMENTO EM PNEUMÁTICA/ELETROPNEUMÁTICA, COM DIMENSÕES DE: 1200 A 1580 MM (COMPRIMENTO), 700 A 800 MM (LARGURA) E 1800 A 1880 MM (ALTURA), CONSTRUÍDO EM AÇO COM TRATAMENTO ANTI-CORROSIVO, APOIADO SOBRE 4 RODÍZIOS GIRATÓRIOS COM TRAVA E UM BASTIDOR NO ALTO DO PAINEL PARA FIXAÇÃO DAS PLACAS ELÉTRICAS. FIXAÇÃO DOS COMPONENTES PNEUMÁTICOS/ELETROPNEUMÁTICOS EM PAINÉIS SEM A NECESSIDADE DE FERRAMENTAS COMPATÍVEIS COM A ESTRUTURA DA BANCADA. UM GAVETEIRO MÓVEL EM AÇO PARA ARMAZENAMENTO DOS COMPONENTES, 04 GAVETAS DESLIZANTES. ACOMPANHA CONJUNTO DE COMPONENTES (CONFORME RELAÇÃO ABAIXO) COM AS SEGUINTES CARACTERÍSTICAS: OS COMPONENTES DE PNEUMÁTICA ESTÃO MONTADOS SOBRE BASE ESPECIAL, COM CONEXÕES PNEUMÁTICAS DE ENGATE RÁPIDO PARA MANGUEIRA DE 4 MM E SAÍDA PARA FRENTE, POSSUIR DISPOSITIVOS DE FIXAÇÃO RÁPIDA SOBRE O PAINEL SEM AUXÍLIO DE FERRAMENTAS, ETIQUETAS DE IDENTIFICAÇÃO COM OS DADOS TÉCNICOS E RESPECTIVA SIMBOLOGIA E SILENCIADORES NA CONEXÃO DE ESCAPE QUANDO PERTINENTE. OS CILINDROS POSSUEM CAME DE ALUMÍNIO MONTADO POR ROSCA NA PONTA DA HASTE PARA ACIONAMENTO DE VÁLVULAS DE ATUAÇÃO MECÂNICA OU CHAVES FIM-DE-CURSO; OS COMPONENTES ELÉTRICOS POSSUEM BORNES DE LIGAÇÃO E OS CABOS ELÉTRICOS EQUIPADOS COM PINOS BANANA DE 4 MM, TENSÃO DE ALIMENTAÇÃO DE 24VDC. AS VÁLVULAS ACIONADAS POR SOLENÓIDE POSSUEM LED´S INDICADORES DE OPERAÇÃO. 02 CILINDROS DE DUPLA AÇÃO CONSTRUÍDO EM AÇO INOXIDÁVEL COM AMORTECIMENTO NAS POSIÇÕES FINAIS DE CURSO, COM ÊMBOLO MAGNÉTICO COM AS SEGUINTES DIMENSÕES APROXIMADAS: DIÂMETRO DE 20MM A 25 MM, CURSO DE 100MM A 150 MM E CAME DE ATUAÇÃO. 01 CILINDRO DE SIMPLES AÇÃO CONSTRUÍDO EM AÇO INOXIDÁVEL COM ÊMBOLO MAGNÉTICO COM AS SEGUINTES DIMENSÕES: DIÂMETRO DE 20MM A 25 MM, CURSO DE 50MM E CAME DE ATUAÇÃO. 01 ATUADOR PNEUMÁTICO COMPOSTO POR UM TUBO FLEXÍVEL CONTRÁTIL, SIMPLES AÇÃO, DIÂMETRO MÍNIMO DE 10 MM, FORÇA TEÓRICA A 6 BAR DE 480 N E CARGA MÁXIMA SUPORTADA DE 30 KG. 04 VÁLVULAS DIRECIONAIS 5/2 VIAS ACIONADA POR DUPLO PILOTO PNEUMÁTICO. 01 VÁLVULA DIRECIONAL 5/2 VIAS ACIONADA POR SIMPLES PILOTO PNEUMÁTICO E COM RETORNO POR MOLA. 01 VÁLVULA DIRECIONAL 3/2 VIAS NF ACIONADA POR SIMPLES PILOTO PNEUMÁTICO E COM RETORNO POR MOLA. 01 VÁLVULA DIRECIONAL 3/2 VIAS NA ACIONADA POR SIMPLES PILOTO PNEUMÁTICO E COM RETORNO POR MOLA. 03 TAMPÕES PARA CONEXÃO. 01 VÁLVULA TEMPORIZADORA 3/2 VIAS NF (FAIXA DE AJUSTE DE 0 A 30 SEGUNDOS). 01 VÁLVULA DIRECIONAL 3/2 VIAS NF ACIONADA POR SIMPLES PILOTO REGULÁVEL E COM RETORNO POR MOLA (VÁLVULA DE SEQÜÊNCIA). 02 VÁLVULAS ALTERNADORAS (ELEMENTO OU). 02 VÁLVULAS DE SIMULTANEIDADE (ELEMENTO E). 05 VÁLVULAS REGULADORAS DE FLUXO UNIDIRECIONAL. 01 VÁLVULA DE ESCAPE RÁPIDO. 04 VÁLVULAS DIRECIONAIS 3/2 VIAS NF ACIONADA POR ROLETE E COM RETORNO POR MOLA. 01 VÁLVULA DIRECIONAL 3/2 VIAS NF ACIONADA POR ROLETE ESCAMOTEÁVEL (GATILHO) E COM RETORNO POR MOLA. 01 UNIDADE DE CONSERVAÇÃO COM FILTRO-REGULADOR DE PRESSÃO, MANÔMETRO E VÁLVULA DE ABERTURA E FECHAMENTO. 01 BLOCO DISTRIBUIDOR COM 8 SAÍDAS COM CONEXÕES DE ENGATE RÁPIDO COM RETENÇÃO. 20M TUBO FLEXÍVEL EM POLIURETANO COM DIÂMETRO INTERNO 3MM E DIÂMETRO EXTERNO 4MM (CALIBRADO). 06 DISTRIBUIDORES FIXO T. 01 CAPTADOR DE QUEDA DE PRESSÃO PNEUMÁTICO. 01 VÁLVULA GERADORA DE VÁCUO COM VENTOSA. 02 VÁLVULAS DIRECIONAIS 3/2 VIAS NF ACIONADA POR BOTÃO E COM RETORNO POR MOLA. 01 VÁLVULA DIRECIONAL 3/2 VIAS NF ACIONADA POR BOTÃO BASCULANTE COM TRAVA. 02 VÁLVULAS DIRECIONAIS 5/2 VIAS ACIONADAS POR DUPLO SOLENÓIDE, COM ACIONAMENTOS MANUAIS AUXILIARES E LED´S INDICADORES DE OPERAÇÃO. 02 VÁLVULAS DIRECIONAIS 5/2 VIAS ACIONADAS POR SIMPLES SOLENÓIDE, RETORNO POR MOLA, COM ACIONAMENTO MANUAL AUXILIAR E LED INDICADOR DE OPERAÇÃO. 01 VÁLVULA DIRECIONAL 3/2 VIAS NF ACIONADA POR SIMPLES SOLENÓIDE, RETORNO POR MOLA, COM ACIONAMENTO MANUAL AUXILIAR E LED INDICADOR DE OPERAÇÃO. 02 SENSORES DE PROXIMIDADE MAGNÉTICO INDUTIVO PARA USO EM CONJUNTO COM CILINDRO DE ÊMBOLO MAGNÉTICO. 01 CONVERSOR P-E, COM AS SEGUINTES FAIXAS DE ACIONAMENTO: VÁCUO DE NO MÍNIMO -0,20 A -0,80 BAR; PRESSÃO DE NO MÍNIMO 0,25 A 8 BAR; PRESSÃO DIFERENCIAL DE NO MÍNIMO -0,95 A 8 BAR. 01 FONTE DE ALIMENTAÇÃO ESTABILIZADA; TENSÃO DE ENTRADA: 110/220 VCA, 60 HZ; TENSÃO DE SAÍDA: 24 VCC, COM PROTEÇÃO CONTRA CURTO-CIRCUITO, FULL RANGE. 35 CABOS ELÉTRICOS COM PINOS BANANA DE 4MM COM COMPRIMENTO 500MM (VERMELHO), 10 CABOS ELÉTRICOS COM PINOS BANANA DE 4MM COM COMPRIMENTO 1000MM (VERMELHO 10, CABOS ELÉTRICOS COM PINOS BANANA DE 4MM COM COMPRIMENTO 500MM (AZUL),05 CABOS ELÉTRICOS COM PINOS BANANA DE 4MM COM COMPRIMENTO 1000MM (AZUL), 02 PLACAS COM 3 RELÉS TENDO CADA UM 4 CONTATOS COMUTADORES, COM LEDS INDICADORES DE OPERAÇÃO. 01 PLACA COM 3 BOTÕES ELÉTRICOS TENDO CADA UM 2 CONTATOS NA E 2 NF, SENDO 2 BOTÕES PULSADORES E 1 COM TRAVA. 01 PLACA DE DISTRIBUIÇÃO ELÉTRICA, COM 8 INDICADORES LUMINOSOS E 1 INDICADOR SONORO. 01 PLACA COM 1 BOTÃO DE EMERGÊNCIA COM TRAVA (TIPO COGUMELO) TENDO UM CONTATO NF E 1 NA. 01 PLACA COM 2 RELÉS TEMPORIZADORES COM TEMPORIZAÇÃO NO ACIONAMENTO TENDO 1 CONTATO NF E 1 NA CADA UM. 01 SENSOR DE PROXIMIDADE INDUTIVO. 01 SENSOR DE PROXIMIDADE CAPACITIVO. 01 SENSOR DE PROXIMIDADE ÓPTICO. 02 PLACA COM UM BOTÃO SELETOR COM TRAVA COM CONTATOS 1 NF E 1NA. 06 CHAVE FIM DE CURSO COM 1 CONTATO COMUTADOR, ACIONAMENTO MECÂNICO POR ROLETE. 04 CHAVE FIM DE CURSO COM 1 CONTATO COMUTADOR, ACIONAMENTO MECÂNICO POR GATILHO. 01 JOGO DE PÔSTER CONTENDO NO MÍNIMO CINCO PÔSTERS. GARANTIA DE 12 MESES. MANUAL DE INSTRUÇÕES COM SUGESTÕES DE EXPERIMENTOS.</t>
  </si>
  <si>
    <t>5208000000767</t>
  </si>
  <si>
    <t>CADEIRA DE RODAS MOTORIZADA</t>
  </si>
  <si>
    <t>CHASSIS EM AÇO CARBONO TUBULAR DOBRÁVEL EM "X" COM ARTICULAÇÕES, CONEXÕES EM NYLON, CARENAGENS, CALOTAS E TAMPAS DE BATERIAS EM ABS, RODAS TRASEIRAS 20'', ARO EM ALUMÍNIO RAIADO, DIANTEIRAS 8'', ARO EM NYLON, AMBAS COM PNEUS INFLÁVEIS NA COR CINZA (PARA NÃO RISCAR O CHÃO); RODAS DE APOIO 2 X 50 X 25MM; EIXOS COM ROLAMENTOS BLINDADOS, APOIOS DE BRAÇOS E SUPORTES DOS PÉS REGULÁVEIS, REBATÍVEIS E DESTACÁVEIS, MOTORIZAÇÃO COM DOIS MOTORES ELÉTRICOS DE CORRENTE CONTÍNUA E IMÃ PERMANENTE DE 400W CADA, COM SISTEMA DE TRANSMISSÃO DE BAIXA MANUTENÇÃO NAS RODAS TRASEIRAS POR CORREIAS V E MICRO V, COM TORQUE PARA TRANSPORTAR UM USUÁRIO ATÉ 130 KG (EM TERRENO PLANO) , DRIVE MICROPROCESSADO DE 50A QUE PERMITE ACELERAÇÃO E DESACELERAÇÃO LINEAR E VELOCIDADE DE 0 À 7KM/H (EM TERRENO PLANO), INSTALADO NO LADO DIREITO OU ESQUERDO TENDO O JOYSTICK NO PRÓPRIO MÓDULO COM FUNÇÃO TURBO; SISTEMA DE FREIO MOTOR REGENERATIVO, SISTEMA DE FREIO DE ESTACIONAMENTO ELETROMAGNÉTICO, PAINEL DE COMANDO COM CHAVES LIGA-DESLIGA, DESLIGA-FREIO, LIGA-TURBO, LIMITADOR DE VELOCIDADE E INDICADOR DE CARGA; DUAS BATERIAS DE 12V X 50A SEM MANUTENÇÃO, QUE POSSIBILITAM AUTONOMIA DE ATÉ 30KM, RECARREGÁVEIS POR CARREGADOR INTELIGENTE MICROPROCESSADO MULTIVOLTAGEM 24V X 4A/H 110V-240V; LARGURA DO ASSENTO E ENCOSTO DE 40/41, 44/45 OU 49/50CM, ALTURA DO ENCOSTO DE 40 OU 50CM, PROFUNDIDADE DO ASSENTO 42 OU 47 CM, ALTURA DO APOIO DE BRAÇOS DE 17, 19 OU 21 CM; ASSENTO E ENCOSTO FIXADO COM PARAFUSOS, ACOLCHOADOS E REVESTIDOS EM TECIDO DACRON E VELUDO NAVALHADO; APOIO DE PANTURRILHA E CINTO DE SEGURANÇA COM TIRA DE POLIPROPILENO E FIVELA EM NYLON. DEVE POSSUIR REGISTRO NA ANVISA. GARANTIA MÍNIMA DE 1 ANO.</t>
  </si>
  <si>
    <t>5204000000300</t>
  </si>
  <si>
    <t>CAPACÍMETRO/INDUTÍMETRO DIGITAL</t>
  </si>
  <si>
    <t>Visor de cristal líquido (LCD), 3 ½ dígitos (1999); Função: Medição de capacitância, resistência, indutância e memória (HOLD); Indicação de sobrecarga; Taxa de amostragem: 3 vezes por segundo; Manual de instruções em português, um par de pontas de prova e estojo de transporte;_x000D_
Capacitância: ESCALA RESOLUÇÃO EXATIDÃO FREQUÊNCIA DE TESTE: 2nF 1pF ±(1,0% + 5d) Aprox. 200Hz, 20nF 10pF, 200nF 100pF, 2&amp;#956;F 1nF ±(2,0% + 5d), 20&amp;#956;F 10nF 16Hz, 200&amp;#956;F 100nF ±(5,0% + 5d), 1.000&amp;#956;F 1&amp;#956;F ±(5,0% + 25d) 8Hz._x000D_
Indutância: ESCALA RESOLUÇÃO EXATIDÃO FREQUÊNCIA DE TESTE_x000D_
2mH 1µH ±(2,0% + 5d) 200Hz, 20mH 10µH, 200mH 100µH, 2H 1mH ±(5,0% + 5d), 20H 10mH ±(5,0% + 15d), Resistência: ESCALA RESOLUÇÃO EXATIDÃO: 200&amp;#937; 0,1&amp;#937; ±(0,8% + 5d), 2K&amp;#937; 1&amp;#937; ±(0,8% + 3d), 20K&amp;#937;, 10&amp;#937;, 200K&amp;#937;, 100&amp;#937;, 2M&amp;#937;, 1K&amp;#937;, 20M&amp;#937;, 10K&amp;#937; ±(1,0% + 15d).</t>
  </si>
  <si>
    <t>CARRINHO DE AÇO PARA FERRAMENTAS 4 GAVETAS</t>
  </si>
  <si>
    <t>CARRO PARA FERRAMENTAS EM AÇO COM NO MINIMO 4 GAVETAS SENDO POSSÍVEL CHAVEA-LAS INDIVIDUALMENTE E 1 PRATELEIRA FECHADA COM PORTA. DIMENSÕES MÍNIMAS DE 900 MM DE ALTURA, 450MM DE LARGURA E 800MM DE COMPRIMENTO. MONTAGEM COM PARAFUSOS E PORCAS GALVANIZADAS, PINTURA DE ALTA RESISTÊNCIA EPOXI (A PÓ), SUPORTE PARA MORSA PEQUENA, CARGA POR GAVETA DE APROXIMADAMENTE 25KG, COM 2 RODIZIOS GIRATÓRIOS DE 4" COM FREIO E 2 RODAS FIXAS DE 5", CAPACIDADE MÁXIMA DE APROXIMADAMENTE 300KG. COR AZUL. GARANTIA DE 01 ANO.</t>
  </si>
  <si>
    <t>CARRINHO PORTA FERRAMENTAS</t>
  </si>
  <si>
    <t>CONTROLE E PROCESSOS INDUSTRIAIS – 1P</t>
  </si>
  <si>
    <t>CILINDRO DE AÇO PARA GÁS ARGÔNIO 50 LITROS</t>
  </si>
  <si>
    <t>MOISES EVANGELISTA</t>
  </si>
  <si>
    <t>5212000000157</t>
  </si>
  <si>
    <t>CILINDRO DE AÇO PARA GÁS METANO 50 LITROS</t>
  </si>
  <si>
    <t>CILINDRO SEM COSTURA DE 50 LITROS / 10M3. PRESSÃO MÁXIMA DE TRABALHO: 200 BAR. NORMAS APLICÁVEIS: ISO 4705 OU NBR 12791. DEVE ACOMPANHAR VÁLVULA CGC-540 E CAPACETE DE PROTEÇÃO DA VÁLVULA. O CILINDRO DEVE VIR COM CARGA DE 10 M3 DE METANO.</t>
  </si>
  <si>
    <t>CILINDRO DE AÇO PARA GÁS NITROGÊNIO 50 LITROS</t>
  </si>
  <si>
    <t>CILINDRO DE AÇO PARA GÁS NITROGÊNIO COM CAPACIDADE DE 50 LITROS / 10M³</t>
  </si>
  <si>
    <t>5238000000067</t>
  </si>
  <si>
    <t>CILINDRO DE AÇO PARA MISTURA DE GÁS 50 LITROS</t>
  </si>
  <si>
    <t>CILINDRO PARA HIDROGÊNIO 50 LITROS</t>
  </si>
  <si>
    <t>CILINDRO SEM COSTURA DE 50 LITROS / 10M3. PRESSÃO MÁXIMA DE TRABALHO: 200 BAR. NORMAS APLICÁVEIS: ISO 4705 OU NBR 12791. DEVE ACOMPANHAR VÁLVULA CGC-540 E CAPACETE DE PROTEÇÃO DA VÁLVULA. O CILINDRO DEVE VIR COM CARGA DE 10 M3 DE HIDROGÊNIO.</t>
  </si>
  <si>
    <t>5238000000054</t>
  </si>
  <si>
    <t>COMPRESSOR</t>
  </si>
  <si>
    <t>PRESSÃO MÁXIMA DE 140 LBF/POL² / 9,7 BAR; PRESSÃO MÍNIMA DE 100 LBF/POL² / 6,9 BAR; NÚMERO DE ESTÁGIOS: 1; NÚMERO DE PISTÕES: 2L; POTÊNCIA DO MOTOR: 2HP/1,5KW (2 PÓLOS  60 HZ); CAPACIDADE DO RESERVATÓRIO: APROXIMADAMENTE 100L; TENSÃO DE ALIMENTAÇÃO: 110/220V; FUNCIONAMENTO CONTÍNUO; PROTEÇÃO COM RELE TÉRMICO; CABO ELÉTRICO PARA ALIMENTAÇÃO; RESERVATÓRIO COM PINTURA A PÓ FABRICADO DE ACORDO COM A NORMA NR13; UNIDADE COMPRESSORA FEITA EM MATERIAL DE FERRO FUNDIDO. DEVE VIR ACOMPANHADO DE MANGUEIRA TRANÇADA DE PVC (NA COR PRETA) PARA AR COMPRIMIDO DE ½ POLEGADA (300 PSI), COMATÍVEL COM A SAÍDA DE AR DO COMPRESSOR. ROLO DE 50 METROS.</t>
  </si>
  <si>
    <t>5238000000066</t>
  </si>
  <si>
    <t>CONJUNTO DE CORTE PLASMA</t>
  </si>
  <si>
    <t>MÁQUINA DE CORTE PLASMA, UTILIZADA PARA CORTE MANUAL E GOIVAGEM, COM CAPACIDADE DE CORTE RECOMENDADA DE 12 MM COM VELOCIDADE DE CORTE DE 500 MM/MIN, CORTE MÁXIMO DE 19 MM COM VELOCIDADE DE CORTE DE MM/MIN, SEPARAÇÃO DE MM COM VELOCIDADE DE CORTE DE MM/MIN, PERFURAÇÃO DE MM. CONTENDO COMPENSADOR DE VARIAÇÕES DE TENSÃO DE ENTRADA EM LINHAS DE 200 A 240V, REFRIGERAÇÃO DOS COMPONENTES INTERNOS COM MAIOR EFICIÊNCIA, COM CAPACIDADE DE GOIVAGEM: METAL REMOVIDO POR HORA DE 2,8KG, DIMENSÕES 3,3 X 5,5 MM, CORRENTE DE SAÍDA DE 20 A 45A, TENSÃO DE ENTRADA DE 220 V TRIFÁSICO, COM FREQUÊNCIA DE 60HZ, ALÇA DE FIXAÇÃO REFORÇADA PARA LOCOMOÇÃO DO EQUIPAMENTO, SUPRIMENTO DE GÁS: AR OU NITROGÊNIO, PRESSÃO E FAIXA DE VAZÃO DE ENTRADA DE GÁS DE 170 L/MIN A 5 BAR. TOCHA COM QUALIDADE DE CORTE SUPERIOR COM POUCA ESCÓRIA, COM ÂNGULO DUPLO PROLONGANDO A VIDA ÚTIL DO BICO.</t>
  </si>
  <si>
    <t>5238000000068</t>
  </si>
  <si>
    <t>CONJUNTO DE METROLOGIA 28 ITENS</t>
  </si>
  <si>
    <t>CONJUNTO DE METROLOGIA 74 ITENS</t>
  </si>
  <si>
    <t>CONJUNTO DE METROLOGIA COMPOSTO DE 74 ITENS CONTENDO: 10 PAQUÍMETROS TITÂNIO ANALÓGICOS 0-150(0,05)MM; 10 PAQUÍMETROS TITÂNIO ANALÓGICO 0-150(0,02)MM; 05 RELÓGIOS COMPARADORES ANALÓGICOS 10(0,01)MM; 02 RELÓGIOS APALPADORES 0,8(0,01)MM; 06 MICRÔMETROS EXTERNO ANALÓGICO 0-25(0,01)MM; 02 MICRÔMETROS EXTERNO ANALÓGICO 0-25(0,001)MM; 02 MICRÔMETROS EXTERNO ANALÓGICO 25-50(0,01)MM; 05 BASES MAGNÉTICAS ARTICULADAS C/BLOCO EM V RAIO DE ALCANCE 353MM; 02 PAQUÍMETROS DIGITAIS 0-150(0,01)MM COM SAÍDA PARA COLETA DE DADOS; 01 CABO DE COMUNICAÇÃO P/COLETA DE DADOS EM PAQUÍMETRO DIGITAL; 01 RELÓGIO COMPARADOR DIGITAL SOLAR 12,7(0,001)MM; 01 CABO DE COMUNICAÇÃO P/COLETA DE DADOS EM RELÓGIO COMPARADOR; 02 INTERFACES DE COMUNICAÇÃO 1 CANAL P/TRANSFERÊNCIA DE DADOS; 05 COMPARADORES DE DIÂMETRO INTERNO CAPACIDADE 10-18(0,01)MM; 05 COMPARADORES DE DIÂMETRO INTERNO CAPACIDADE 18-35(0,01)MM; 05 COMPARADORES DE DIÂMETRO INTERNO CAPACIDADE 35-60(0,01)MM; 10 SUPORTES ROBUSTOS PARA MICRÔMETROS EXTERNOS COM CAPACIDADE ATÉ 100MM. DESCRITIVOS TÉCNICOS: DEZ (10) UNIDADES DE PAQUÍMETRO UNIVERSAL, SISTEMA DE MEDIÇÃO QUADRIMENSIONAL COM MEDIDOR DE PROFUNDIDADE, CURSOR E IMPULSOR FABRICADOS EM AÇO INOXIDÁVEL TEMPERADO, ESCALA PRINCIPAL E NÔNIO COM ACABAMENTO CROMADO, FACES DE MEDIÇÃO LAPIDADAS E DESLIZE DO CURSOR SOBRE GUIAS RESSALTADAS IMPEDINDO O DESGASTE DA GRAVAÇÃO, GUIAS COM REVESTIMENTO DE NITRETO DE TITÂNIO, VERNIER COM ÂNGULO DE 14° PROPORCIONANDO MELHOR LEITURA, CAPACIDADE DE MEDIÇÃO DE 0-150MM COM GRADUAÇÃO DE 0,05MM E EXATIDÃO DE +OU- 0,05MM; DEZ (10) UNIDADES DE PAQUÍMETRO UNIVERSAL, SISTEMA DE MEDIÇÃO QUADRIMENSIONAL COM MEDIDOR DE PROFUNDIDADE, CURSOR E IMPULSOR FABRICADOS EM AÇO INOXIDÁVEL TEMPERADO, ESCALA PRINCIPAL E NÔNIO COM ACABAMENTO CROMADO, FACES DE MEDIÇÃO LAPIDADAS E DESLIZE DO CURSOR SOBRE GUIAS RESSALTADAS IMPEDINDO O DESGASTE DA GRAVAÇÃO, GUIAS COM REVESTIMENTO DE NITRETO DE TITÂNIO, VERNIER COM ÂNGULO DE 14° PROPORCIONANDO MELHOR LEITURA, CAPACIDADE DE MEDIÇÃO DE 0-150MM COM GRADUAÇÃO DE 0,02MM E EXATIDÃO DE +OU- 0,03MM; CINCO (05) UNIDADES DE RELÓGIO COMPARADOR PADRÃO DIN, COM ARO REFORÇADO COM DIÂMETRO DE 57MM, CANHÃO COM RESISTÊNCIA A PRESSÃO, CORPO PROTEGIDO, MOSTRADOR CONTÍNUO, FACILIDADE DE FIXAÇÃO COM CAPACIDADE DE 0-10MM, RESOLUÇÃO DE 0,01MM E EXATIDÃO DE +OU- 0,013MM, FORÇA DE MEDIÇÃO MÁXIMA DE 1,4N, DEVERÁ ACOMPANHAR ESTOJO; DUAS (02) UNIDADES DE RELÓGIO APALPADOR UNIVERSAL ANALÓGICO PADRÃO DIN COM CAPACIDADE 0,8MM, MOSTRADOR 0-40-0 COM GRADUAÇÃO 0,01MM E EXATIDÃO DE +OU- 0,008MM, MODELO ANTI-MAGNÉTICO COM FORÇA DE MEDIÇÃO DE 0,3N E PONTA EM METAL DURO COM DIÂMETRO 2,0MM E COMPRIMENTO 20,9MM, ENGRENAGENS APOIADAS EM MANCAIS DE RUBI COM ARO GIRATÓRIO PARA AJUSTE DE ZERO, ACOMPANHA ESTOJO HASTE RABO DE ANDORINHA DIÂMETRO 8MM; SEIS (06) UNIDADES DO MICRÔMETRO EXTERNO COM TAMBOR E BAINHA EM ACABAMENTO CROMADO, TAMBOR COM DIÂMETRO DE 18MM E FUSO COM DIÂMETRO DE 6,5MM, PASSO DE ROSCA DE 0,5MM COM TRAVA E FACES DE MEDIÇÃO EM METAL DURO, MICRO-LAPIDADAS, ARCO ESMALTADO COM PROFUNDIDADE DE 38MM, FORÇA DE MEDIÇÃO DE 5-10N COM CAPACIDADE DE MEDIÇÃO DE 0-25MM, RESOLUÇÃO DE 0,01MM E EXATIDÃO DE +OU- 0,002MM COM ESTOJO; DUAS (02) UNIDADES DO MICRÔMETRO EXTERNO COM TAMBOR E BAINHA EM ACABAMENTO CROMADO, TAMBOR COM DIÂMETRO DE 18MM E FUSO COM DIÂMETRO DE 6,5MM, PASSO DE ROSCA DE 0,5MM COM TRAVA E FACES DE MEDIÇÃO EM METAL DURO, MICRO-LAPIDADAS, ARCO ESMALTADO COM PROFUNDIDADE DE 28MM, FORÇA DE MEDIÇÃO DE 5-10N COM CAPACIDADE DE MEDIÇÃO DE 0-25MM, RESOLUÇÃO DE 0,001MM E EXATIDÃO DE +OU- 0,002MM COM ESTOJO; DUAS (02) UNIDADES DO MICRÔMETRO EXTERNO COM TAMBOR E BAINHA EM ACABAMENTO CROMADO, TAMBOR COM DIÂMETRO DE 18MM E FUSO COM DIÂMETRO DE 6,5MM, PASSO DE ROSCA DE 0,5MM COM TRAVA E FACES DE MEDIÇÃO EM METAL DURO, MICRO-LAPIDADAS, ARCO ESMALTADO COM PROFUNDIDADE DE 38MM, FORÇA DE MEDIÇÃO DE 5-10N COM CAPACIDADE DE MEDIÇÃO DE 25-50MM, RESOLUÇÃO DE 0,01MM E EXATIDÃO DE +OU-0,002MM COM ESTOJO; CINCO (05) UNIDADES DE SUPORTE MAGNÉTICO ARTICULADO COM BLOCO EM V PARA RELÓGIO COMPARADOR, COM CHAVE LIGA-DESLIGA, BASE DE APOIO 50 X 60 MM, RAIO DE ARTICULAÇÃO DE 353MM E ALTURA TOTAL DE 431MM, AJUSTE FINO COM 8° DE MOVIMENTO, PERMITE FIXAÇÃO DE RELÓGIOS ATRAVÉS DE DIÂMETROS 6,0MM, 8,0MM E 9,5MM, DUPLO SISTEMA DE FIXAÇÃO PARA RELÓGIOS APALPADORES ATRAVÉS DE FURO OU RABO DE ANDORINHA, TRAVAMENTO POR SISTEMA MECÂNICO ATRAVÉS DE ACIONAMENTO DE MANÍPULO, FORÇA DE FIXAÇÃO MAGNÉTICA DE 60KGF, MÁXIMA FORÇA DE FIXAÇÃO COM HASTE ARTICULADA TOTALMENTE ESTENDIDA DE 1,5KGF, MÁXIMA FORÇA DE FIXAÇÃO COM A HASTE ARTICULADA A 90° EM RELAÇÃO AO EIXO CENTRAR DE 1,5KGF, ACOMPANHA ESTOJO; DUAS 02) UNIDADES DE PAQUÍMETRO DIGITAL CAPACIDADE 0-150MM, COM GRADUAÇÃO DE 0,01MM E EXATIDÃO DE +OU- 0,02MM, ESCALA COM TECNOLOGIA TIPO ABSOLUTE OU SIMILAR, COM LIMPADOR DE POEIRA NA GUIA, ESSA TECNOLOGIA DEVE PERMITIR PROGRAMAR A ORIGEM E A MESMA DEVERÁ PERMANECER COMO POSIÇÃO DE REFERENCIA MESMO APÓS DESLIGAR O INSTRUMENTO, ESSA TECNOLOGIA DEVERÁ MANTER A EXATIDÃO DO INSTRUMENTO INALTERADA MESMO EM MOVIMENTOS DE ALTA VELOCIDADE DO CURSOR, ESSA TECNOLOGIA DEVE GARANTIR ECONOMIA DE BATERIA, DEVE TER DÍGITOS GRANDES PARA FACILITAR A LEITURA, SISTEMA DE MEDIÇÃO QUADRIMENSIONAL COM MEDIDOR DE PROFUNDIDADE, COM FACES DE MEDIÇÃO TEMPERADAS, INOXIDÁVEIS E FINAMENTE LAPIDADAS, GARANTINDO MEDIÇÕES COM EXATIDÃO, DEVE TER SAÍDA PARA COLETA DE DADOS, ACOMPANHANDO CABO DE COMUNICAÇÃO DE UM (1) METRO, ACOMPANHA ESTOJO; UMA (01) UNIDADE DE RELÓGIO COMPARADOR DIGITAL ECOLOGICAMENTE CORRETO SEM NECESSIDADE DE UTILIZAÇÃO DE BATERIA, CAPACIDADE DE MEDIÇÃO DE .5/12,7MM, RESOLUÇÃO CONFORME NORMA ISO EM POLEGADA E MILÍMETRO DE .00005/0,001MM, EXATIDÃO DE +OU-0,003MM, DEVE GARANTIR EXATIDÃO E LEITURA INALTERADAS MESMO EM MOVIMENTOS DE ALTA VELOCIDADE DO FUSO, DEVE TER DÍGITOS GRANDES COM 9MM PARA FACILITAR A LEITURA, DEVE LIGAR A PARTIR DA CAPTAÇÃO DE 40 LUX E TER SAÍDA PARA COLETA DE DADOS, ACOMPANHANDO CABO DE COMUNICAÇÃO DE UM (1) METRO ACOMPANHA ESTOJO; DUAS (2) UNIDADES DE INTERFACE DE COMUNICAÇÃO COM O COMPUTADOR, CONVERSOR DE SINAL DE UM CANAL PADRÃO USB PARA TRANSFERÊNCIA DE DADOS MEDIDOS; CINCO (05) UNIDADES DE COMPARADOR DE DIÂMETRO INTERNO, COM RELÓGIO COMPARADOR ANALÓGICO, COM HASTES DE MEDIÇÃO FABRICADAS EM AÇO RESISTENTE E BATENTES INTERCAMBIÁVEIS DE METAL DURO, CAPACIDADE 10-18MM, GRADUAÇÃO 0,01MM, COM 09 (NOVE) EXTENSÕES AJUSTÁVEIS E PROFUNDIDADE DE MEDIÇÃO DE 100MM; CINCO (05) UNIDADES DE COMPARADOR DE DIÂMETRO INTERNO, COM RELÓGIO COMPARADOR ANALÓGICO, COM HASTES DE MEDIÇÃO FABRICADAS EM AÇO RESISTENTE E BATENTES INTERCAMBIÁVEIS DE METAL DURO, CAPACIDADE 18-35MM, GRADUAÇÃO 0,01MM, COM 09 (NOVE) EXTENSÕES AJUSTÁVEIS E PROFUNDIDADE DE MEDIÇÃO DE 100MM, DEVE PERMITIR O USO DE EXTENSÕES OPCIONAIS DE PROFUNDIDADE COM CAPACIDADE DE ATÉ 500MM; CINCO (05) UNIDADES DE COMPARADOR DE DIÂMETRO INTERNO, COM RELÓGIO COMPARADOR ANALÓGICO, COM HASTES DE MEDIÇÃO FABRICADAS EM AÇO RESISTENTE E BATENTES INTERCAMBIÁVEIS DE METAL DURO, CAPACIDADE 35-60MM, GRADUAÇÃO 0,01MM, COM 06 (SEIS) EXTENSÕES AJUSTÁVEIS E PROFUNDIDADE DE MEDIÇÃO DE 150MM, DEVENDO PERMITIR O USO DE EXTENSÕES OPCIONAIS DE PROFUNDIDADE COM CAPACIDADE DE ATÉ 500MM; DEZ (10) UNIDADES DE SUPORTE PARA MICROMETROS EXTERNOS COM CAPACIDADE DE ATÉ 100MM, FABRICADO EM FERRO FUNDIDO COM ÂNGULOS AJUSTÁVEIS PARA FACILITAR ERGONOMICAMENTE, DEVE SER ROBUSTO COM PESO MÍNIMO DE 1100G E BASE COM NO MÍNIMO 139MM E ALTURA TOTAL MÍNIMA DE 102MM, ABERTURA DAS GARRAS ATÉ 18MM.</t>
  </si>
  <si>
    <t>5238000000072</t>
  </si>
  <si>
    <t>CONJUNTO DE SOLDA MIG/MAG</t>
  </si>
  <si>
    <t>TODOS OS ITENS DO CONJUNTO DE SOLDA MIG/MAG DEVERÃO SER COMPATÍVEIS ENTRE SÍ. MAQUINA DE SOLDA MIG/MAG:- FAIXA DE CORRENTE/TENSÃO: 30A / 16V 400A/ 34V-TENSÃO EM VAZIO: 18  39V -CARGAS:100% CICLO - 300A/29V 60% CICLO  400A/34V -ALIMENTAÇÃO ELÉTRICA TRIFÁSICA:220/380/440V 60HZ POTENCIA APARENTE (100%): 14,6KVA- CLASSE TÉRMICA H(180ºC)-MOSTRADOR DIGITAL DE TENSÃO E CORRENTE -O AJUSTE DE TENSÃO DE SOLDAGEM DEVE SER FEITO POR POTENCIÔMETRO NO PAINEL FRONTAL -DEVE COMPENSAR PARÂMETROS DE SAÍDA (TENSÃO/CORRENTE) EM 10% DE VARIAÇÃO NA REDE ELÉTRICA -INDICADOR DIGITAL TENSÃO E CORRENTE QUE MANTEM OS VALORES APÓS A SOLDAGEM -CONTER PROTEÇÃO CONTRA SUPERAQUECIMENTO -DEVENDO CONTER 4 RODAS ADEQUADAS, RODÍZIOS E OLHAL DE LEVANTAMENTO - O GABINETE DEVE SER CONSTRUÍDO EM CHAPAS GALVANIZADAS PINTADO POR PROCESSO ELETROSTÁTICO -NA PARTE POSTERIOR DO EQUIPAMENTO DEVE CONTER ESPAÇO PARA UM CILINDRO DE GÁS -GARRA NEGATIVA DE BRONZE - 500A JÁ ACOPLADA NOCABO QUE DEVE TER 3 METROS (MÍNIMO) DE COMPRIMENTO E CONECTOR PARA A LIGAÇÃO NA MÁQUINA -TOCHA COM GATILHO AUTOMÁTICO PARA SOLDA MIG MAG REFRIGERADAS PELO GÁS DE PROTEÇÃO, CICLO DE TRABALHO CO2 360A/60%, COM CABO DE 3 METROS DE COMPRIMENTO PARA ARAMES DE 0,8MM À 1,2 MM DE DIÂMETRO, DEVENDO ACOMPANHAR: 5 BICOS DE CONTATO DE 0,8MM E 5 BICOS DE CONTATO 1,0MM E 6 BOCAIS COM DIÂMETROS DIFERENTES E COMPATÍVEL COM A TOCHA ACESSÓRIOS:ALIMENTADOR DE ARAME -POSSUIR SISTEMA DE ALIMENTAÇÃO DE 4 ROLDANAS ENGRENADAS ENTRE SI PARA ALIMENTAÇÃO DE ARAMES SÓLIDOS, ALUMÍNIO E TUBULARES MEDIDOR DE TENSÃO E CORRENTE DIGITAL</t>
  </si>
  <si>
    <t>5238000000093</t>
  </si>
  <si>
    <t>CONJUNTO DE SOLDA OXIACETILÊNICA</t>
  </si>
  <si>
    <t>CONJUNTO PARA SOLDAGEM OXI-ACETILENO COM CILINDROS DE 1M3 QUE ATENDA AS SEGUINTES ESPECIFICAÇÕES: CONJUNTO PPU PARA SOLDAGEM OXIACETILÊNICA COMPOSTO DE CARRINHO METÁLICO, MALETA METÁLICA, CESTA PARA CILINDROS DE OXIGÊNIO (1M³) E DE ACETILENO (1,3 M³), AMBOS COM CARGA; REGULADOR DE PRESSÃO; MAÇARICO DE SOLDA COM EXTENSÕES (N° 2, 4 E 6); CABEÇA CORTADORA COM BICO DE CORTE (N° 2 E 4); MANGUEIRA COM 5 METROS; VÁLVULAS DE SEGURANÇA CONTRA RETROCESSO DE CHAMA; ACENDEDOR; PAR DE LUVAS DE RASPA E ÓCULOS DE SEGURANÇA COM FILTRO N° 4 OU N°6. DEVE ACOMPANHAR MANUAL DE OPERAÇÃO E GARANTIA DE 1 ANO.</t>
  </si>
  <si>
    <t>5238000000120</t>
  </si>
  <si>
    <t>CONJUNTO DE SOLDA TIG</t>
  </si>
  <si>
    <t>TODOS OS ITENS DO CONJUNTO DE SOLDA TIG DEVERÃO SER COMPATÍVEIS ENTRE SÍ. MAQUINA DE SOLDA TIG:- TIG FONTES INVERSORAS TIG AC/DC INDICADA PARA SOLDAGEM DE CHAPAS FINAS COM EXCELENTE PADRÃO ACABAMENTO EM TODOS OS METAIS_x000D_
    - AC: ALUMÍNIO, SUAS LIGAS E MAGNÉSIO_x000D_
    - DC: TODOS OS DEMAIS TIPOS DE METAIS_x000D_
- PERMITEM SOLDAGEM TAMBÉM COM ELETRODOS_x000D_
- MODO DE SOLDAGEM DC PULSADO_x000D_
CONECTOR PARA CONTROLE REMOTO EXTERNO_x000D_
GARRA OBRA (3M)_x000D_
MANGUEIRA (1,5M)_x000D_
MEDIDOR DIGITAL_x000D_
2 TOCHA TIG COM 5 JOGOS DE BOCAIS_x000D_
2 PORTA ELETRODO E CABO GARRA OBRA</t>
  </si>
  <si>
    <t>JOSE LAUDILINO BUENO JUNIOR</t>
  </si>
  <si>
    <t>5204000000262</t>
  </si>
  <si>
    <t>DUROMETRO ROCKWELL ANALÓGICO</t>
  </si>
  <si>
    <t>DURÔMETRO ANALÓGICO DE BANCADA PARA ENSAIOS ROCKWELL NORMAL. CORPO (CARCAÇA) FABRICADO EM METAL FUNDIDO COM APLICAÇÃO DE CARGA AUTOMÁTICA ATRAVÉS DE SELETOR MANUAL DE CARGA. MECANISMO DE ELEVAÇÃO DA MESA MANUAL. SISTEMA DE LEITURA COM MOSTRADOR ANALÓGICO TIPO RELÓGIO. GRADUAÇÃO DO RELÓGIO ENTRE 0,5HR A 1HR. PRÉ-CARGA DE ENSAIO DE 10KGF. CARGAS DE ENSAIOS DE 60KGF, 100KGF E 150KGF. ZERAGEM AUTOMÁTICA DO RELÓGIO.ALTURA MÁXIMA DA PEÇA (CORPO DE PROVA) A SER ENSAIADA: MÍNIMO DE 175 (SEM CAPA). DISTÂNCIA DO CENTRO DO FUSO AO CORPO DE 165MM OU CAPACIDADE HORIZONTAL (PROFUNDIDADE MÁXIMA DA PEÇA) DE 132MM. PESO DO APARELHO ENTRE 48,7KG A 60KG. DIMENSÕES MÍNIMA DA BASE DO APARELHO: 512MM X 240MM; ALTURA MÍNIMA DO APARELHO: 700MM; DEVERÁ ACOMPANHAR: 2 PENETRADORES DE DIAMANTE CONE 120 GRAUS E 2 PENETRADORES DE ESFERA DE AÇO TEMPERADO OU METAL DURO DE Ø1/16" (1,5875MM); PADRÕES DE CALIBRAÇÃO COM CERTIFICADO RBC: 1 PADRÃO DE DUREZA HRC; 1 PADRÃO DE DUREZA HRB; JOGO DE CHAVES DE SERVIÇO; MALETA PARA ACESSÓRIOS; MESA COM APOIO EM "V" OU PRISMÁTICA; MESA PLANA COM Ø50MM (MÍNIMO); CAPA PLÁSTICA OU DE COURO SINTÉTICO PARA PROTEÇÃO; MANUAL DE INSTRUÇÕES EM PORTUGUÊS. GARANTIA MÍNIMA E ASSITÊNCIA TÉCNICA DE 1 ANO EM TODO TERRITÓRIO NACIONAL. FABRICANTE/REPRESENTANTE E ASSISTÊNCIA TÉCNICA TOTALMENTE NACIONAL. TREINAMENTO E ENTREGA TÉCNICA NO LOCAL DA ENTREGA.</t>
  </si>
  <si>
    <t>5204000000295</t>
  </si>
  <si>
    <t>FASÍMETRO DIGITAL</t>
  </si>
  <si>
    <t>Indicação através de LEDs; Verificações: sequência de fase, falta de fase e sentido de rotação do motor; Faixa de verificação: 90 ~ 600 V; Manual em português; Pontas de prova; Garras jacaré; Estojo protetor.</t>
  </si>
  <si>
    <t>5230000000315</t>
  </si>
  <si>
    <t>FERRAMENTA ESTAMPAGEM PROFUNDA ENSAIO MARCINIAK</t>
  </si>
  <si>
    <t>5230000000314</t>
  </si>
  <si>
    <t>FERRAMENTA ESTAMPAGEM PROFUNDA ENSAIO NAKAZIMA</t>
  </si>
  <si>
    <t>5238000000100</t>
  </si>
  <si>
    <t>FONTE DE SOLDAGEM MULTIPROCESSO</t>
  </si>
  <si>
    <t>FONTE DE SOLDAGEM MULTIPROCESSOS: PROCESSOS DE SOLDAGEM E CARACTERÍSTICAS BÁSICAS: MIG/MAG (MODO COMANDO DE TENSÃO, MODO COMANDO DE CORRENTE, MODO MISTO, MODO PULSADO E CORRENTE ALTERNADA), ARAME TUBULAR, TIG (CC E CA), ELETRODO REVESTIDO. COMANDO SINÉRGICO/ADAPTATIVO. CONTROLE DE INDUTÂNCIA. RAMPAS DE SUBIDA E DESCIDA DE CORRENTE PARA O PROCESSO TIG. CABEÇOTE ALIMENTADOR COM SISTEMA DE REFRIGERAÇÃO DA TOCHA DE SOLDAGEM. MECANISMO DE ANTI-COLAGEM DO ELETRODO. CORRENTE DE SAÍDA: AC / DC / PULSADA COM ONDA CONTÍNUA E ALTERNADA / DUPLA PULSAÇÃO. CORRENTE NOMINAL: 300 A A 100% FATOR DE TRABALHO.CORRENTE MÁXIMA: 600 A. TENSÃO EM VAZIO: 68 V. ALIMENTAÇÃO: TRIFÁSICA 220/380/440 V. FATOR DE POTÊNCIA (COS ) &gt;= 0,92. ONDULAÇÃO DA CORRENTE (SINAL DE SAÍDA) RIPPLE &lt; 10 A. ASSISTÊNCIA TÉCNICA PERMANENTE. GARANTIA DE NO MÍNIMO 12 MESES. CONDIÇÕES DE ENTREGA: TODOS OS EQUIPAMENTOS DEVERÃO SER INSTALADOS, E ENTREGUES DEVIDAMENTE FUNCIONANDO NAS UNIDADES DO IFPR; JUNTAMENTE COM O MATERIAL DEVERÁ SER FORNECIDO MANUAL DE OPERAÇÃO E CERTIFICADOS DE PROCEDÊNCIA E QUALIDADE DOS ITENS FORNECIDOS.</t>
  </si>
  <si>
    <t>5238000000075</t>
  </si>
  <si>
    <t>FONTE DE SOLDAGEM TIG</t>
  </si>
  <si>
    <t>FONTE DE SOLDAGEM TIG MÍNIMO 200A, DC, ALIMENTAÇÃO ELÉTRICA 220V - 60 HZM COM TOCHA (CABO 4M NO MÍNIMO), GRAMPO TERRA E CABOS, REGULADOR DE VAZÃO E PRESSÃO, IGNIÇÃO DE ALTA FREQUÊNCIA, TENSÃO EM VAZIO 58 - 75V, CONTROLE DE PRÉ E PÓS VAZÃO, RAMPAS DE SUBIDA E DESCIDA. O EQUIPAMENTO DEVERÁ ESTAR ACOMPANHADO DOS RESPECTIVOS MANUAIS E ESQUEMAS EM PORTUGUÊS. ASSISTÊNCIA TÉCNICA: OS EQUIPAMENTOS DEVERÃO POSSUIR ASSISTÊNCIA TÉCNICA COM ATENDIMENTO NO TERRITÓRIO NACIONAL, AUTORIZADA PELO FABRICANTE. A EMPRESA VENCEDORA DEVERÁ ARCAR COM TODOS OS CUSTOS DECORRENTES DO DESLOCAMENTO PARA ASSISTÊNCIA TÉCNICA EM TERRITÓRIO NACIONAL.</t>
  </si>
  <si>
    <t>5204000000298</t>
  </si>
  <si>
    <t>FORNO RESISTIVO BASCULANTE PARA METAIS METÁLICOS NÃO FERROSOS</t>
  </si>
  <si>
    <r>
      <t>FORNO RESISTIVO BASCULANTE -</t>
    </r>
    <r>
      <rPr>
        <sz val="10"/>
        <rFont val="Calibri"/>
        <family val="2"/>
      </rPr>
      <t xml:space="preserve"> desenvolvido para fundição de metais não ferrosos como alumínio, cobre, bronze, latão, zamac e zinco. Fornecidos com dispositivo hidráulico para basculamento do forno, controle microprocessado digital de temperatura, com rampa de aquecimento e patamar, e com sensor de temperatura blindado. A isolação térmica é de fibra cerâmica, o que reduz o tempo de aquecimento e o consumo. Capacidade para fundição de 8 kg de alumínio. Temperaturas padrão de fornecimento: 1000°c e 1300°c. Contendo: basculamento manual e aquecimento elétrico (resistências). Principais características: abertura para escoamento em caso de rompimento do cadinho acionamento das resistências – relê de estado sólido (res). Assistência técnica permanente e confiável. Baixo consumo de energia: proporcional à carga. Distribuição uniforme do calor. Garantia de 1 ano. Isolamento térmico com fibra cerâmica compactada. Painel separado. Pintura eletrostática com tinta epóxi. Porta com sistema de alavanca. Programador de tempo e temperatura. Resistências de alta durabilidade. Sistema basculante manual; sistema de aquecimento elétrico; termopar blindado. O equipamento deverá estar acompanhado dos respectivos manuais e esquemas em português. Garantia de 01 ano. Incluir montagem, instalação, entrega técnica e treinamento no local de instalação de todas as funções do equipamento. Assistência técnica: os equipamentos deverão possuir assistência técnica com atendimento no mercado em curitiba e/ou no território nacional, autorizada pelo fabricante do objeto ofertado. Caso não possua assistência técnica na cidade de curitiba, a (s) empresa (s) vencedora (s) deverá (ao) arcar com todos os custos decorrentes do deslocamento para assistência técnica em território nacional.</t>
    </r>
  </si>
  <si>
    <t>5204000000276</t>
  </si>
  <si>
    <t>GAUSSIMETRO</t>
  </si>
  <si>
    <t>GAUSSÍMETRO DIGITAL; DISPLAY COM 4 DÍGITOS; ESCALA EM MG: -3000 MG À 3000 MG; ESCALA UT: -300 UT À 300 UT; PRECISÃO: ±(2% + 2 DÍGITOS); RESPOSTA EM FREQUÊNCIA: 40 HZ À 10 KHZ; DIREÇÃO DO CAMPO: UNIAXIAL; CONGELAMENTO DE LEITURA; DESLIGAMENTO AUTOMÁTICO; INTERFACE DE COMUNICAÇÃO: RS232 OU USB; ALIMENTAÇÃO: 6 PILHAS DE 1,5 V AAA OU FONTE 9 V, AMBOS RECARREGÁVEIS; COMPRIMENTO DO CABO DO SENSOR: 1000 MM.</t>
  </si>
  <si>
    <t>5242000000598</t>
  </si>
  <si>
    <t>GAVETEIRO PARA COMPONENTES ELETRÔNICOS 222 X 244 X 289  MM</t>
  </si>
  <si>
    <t>GAVETEIRO EM ACRÍLICO, DESMONTÁVEL E MODULÁVEL  C/ DIVISÓRIAS REMOVÍVEIS, SENDO 10 GAVETAS E 60 ESPAÇOS SEPARADOS PODENDO DESMONTÁ-LOS PARA AUMENTAR O ESPAÇO DENTRO DA GAVETA. DIMENSÕES APROXIMADAS: LARGURA 222 MM / ALTURA 289 MM / PROFUNDIDADE 244 MM. DEVE ACOMPANHAR TODAS AS DIVISÓRIAS.</t>
  </si>
  <si>
    <t>5204000000302</t>
  </si>
  <si>
    <t>GUILHOTINA HIDRÁULICA</t>
  </si>
  <si>
    <t>INVERSOR MONOFÁSICO EM PONTE COMPLETA</t>
  </si>
  <si>
    <t>CORRENTE EFICAZ MÁXIMA DE 30A; BARRAMENTOS DC COM CAPACITÂNCIA DE 705 UF QUE SUPORTE TENSÃO DE ATÉ 800V; FREQUÊNCIA MÁXIMA DE COMUTAÇÃO DE 20KHZ; TENSÃO VCE MÁXIMA DE 1200V; DISSIPADOR COM VENTILAÇÃO FORÇADA DE 220V; RESISTORES DE DESCARGA DO BANCO CAPACITIVO; DRIVERS DOS IGBTS ALIMENTADOS/ACIONADOS COM TENSÃO DE 15V; EFICIÊNCIA MÍNIMA DE 96% PARA TEMPERATURA AMBIENTE DE APROXIMADAMENTE 35ºC; PROTEÇÃO CONTRA CURTO-CIRCUITOS, MONITORAMENTO DA TENSÃO VCE; INTERTRAVAMENTO DE CADA CHAVE SUPERIOR COM A INFERIOR; CONEXÕES DAS PARTES DE POTÊNCIA REALIZADAS POR MEIO DE PARAFUSOS NA PLACA; CONEXÃO COM OS DRIVERS DE ACIONAMENTO DOS IGBTS POR MEIO DE CONECTOR IDC DE 14 PINOS COM TRAVA.</t>
  </si>
  <si>
    <t>INVERSOR TRIFÁSICO FOUR-LEGS</t>
  </si>
  <si>
    <t>CORRENTE EFICAZ MÁXIMA DE 46A. BARRAMENTOS DC COM CAPACITÂNCIA DE 4,7 MF QUE SUPORTE TENSÃO DE ATÉ 800V; FREQUÊNCIA MÁXIMA DE COMUTAÇÃO DE 20KHZ; PONTE RETIFICADORA TRIFÁSICA (380V) COM CAPACIDADE DE CORRENTE IGUAL OU SUPERIOR A DO INVERSOR, NA MESMA PLACA DO INVERSOR, PODENDO SER CONECTADA OU NÃO AO BARRAMENTO DC POR MEIO DE FIAÇÃO EXTERNA. TENSÃO VCE MÁXIMA DE 1200V; DISSIPADOR COM VENTILAÇÃO FORÇADA DE 220V; RESISTORES DE DESCARGA DO BANCO CAPACITIVO; DRIVERS DOS IGBTS ALIMENTADOS/ACIONADOS COM TENSÃO DE 15V; EFICIÊNCIA MÍNIMA DE 98% PARA TEMPERATURA AMBIENTE DE APROXIMADAMENTE 35ºC; PROTEÇÃO CONTRA CURTO-CIRCUITOS, MONITORAMENTO DA TENSÃO VCE; DEAD-TIME CONFIGURÁVEL; INTERTRAVAMENTO DE CADA CHAVE SUPERIOR COM A INFERIOR; CONEXÕES DAS PARTES DE POTÊNCIA REALIZADAS POR MEIO DE PARAFUSOS NA PLACA; CONEXÃO COM OS DRIVERS DE ACIONAMENTO DOS IGBTS POR MEIO DE CONECTOR IDC DE 14 PINOS COM TRAVA.</t>
  </si>
  <si>
    <t>5204000000304</t>
  </si>
  <si>
    <t>JOGO DE MICRÔMETRO INTERNO 12A20MM</t>
  </si>
  <si>
    <t>MICRÔMETRO INTERNO DE TRÊS PONTAS COM CAPACIDADE 12A20MM, EM JOGO COMPOSTO DE DOIS MICROMETROS COM CAPACIDADE DE 12A16MM E 16A20MM, COM GRADUAÇÃO 0,005MM E EXATIDÃO DE +-0,002MM; DEVE TER CAPACIDADE DE PROFUNDIDADE DE +-80MM SEM USO DE EXTENSÃO E DEVE PERMITIR USO OPCIONAL DE EXTENSÃO DE PROFUNDIDADE DE 230MM; TAMBOR E BAINHA COM ACABAMENTO CROMADO, COM DIÂMETRO DE 17MM E 23MM DEPENDENDO DA CAPACIDADE DE MEDIÇÃO; FUSO COM PASSO DE ROSCA DE 0,5MM; PONTAS DE CONTATO DEVEM ESTAR POSICIONADAS A 120° E AS FACES DE MEDIÇÃO DEVERÃO SER REVESTIDAS COM NITRETO DE TITÂNIO GARANTINDO RESISTÊNCIA E DURABILIDADE; ACOMPANHA ESTOJO, CHAVE, EXTENSÃO DE 150MM E UM ANEL PADRÃO COM MEDIDAS DE DIÂMETRO DE 16MM; GARANTIA DE 01 ANO E ASSISTÊNCIA TÉCNICA DIRETAMENTE COM O FABRICANTE.</t>
  </si>
  <si>
    <t>LUXÍMETRO DIGITAL DISPLAY 3 1/2 DÍGITOS</t>
  </si>
  <si>
    <t>Display de cristal líquido (LCD) 3 1/2 dígitos (2000); Faixa de Medida: 2000/20000/100000lux; Resposta Espectral: Fotópica CIE; Valor corrigido pela Regra do Coseno; Sensor: Fotodiodo de Silício; Data hold; Resolução 1 lux, 10 lux, 100 lux; Manual em português; estojo de transporte.</t>
  </si>
  <si>
    <t>5238000000059</t>
  </si>
  <si>
    <t>MÁQUINA DE ELETROEROSÃO POR FIO</t>
  </si>
  <si>
    <t>MÁQUINA DE ELETROEROSÃO A FIO: DEVE SER DE CINCO EIXOS COM CURSOS MÍNIMOS EM X=350MM, Y=320MM, Z=150MM, U +/- 18 MM, V +/- 18MM , O CORTE EM ÂNGULO DEVE SER NO MÍNIMO DE +/- 3 GRAUS EM 150MM DE ALTURA, COM A BANDEJA FECHADA DEVE SER POSSÍVEL COLOCAR PEÇAS DE NO MÍNIMO 600X400MM, A MESA DEVE ADMITIR UM PESO DE NO MÍNIMO 290KG. SISTEMA DE FIO REAPROVEITÁVEL COM ROLO, COM CAPACIDADE DE NO MÍNIMO 350M DE FIO DE 0,2MM DE MOLIBDÊNIO. A VELOCIDADE DE CORTE DEVE SER NO MÍNIMO DE 150MM² POR MINUTO EM DESBASTE E EM REGIME DE ACABAMENTO DEVE PROPORCIONAR UM ACABAMENTO MÍNIMO DE 1,0 MÍCRON RA, A MÁQUINA DEVE PERMITIR QUE SE FAÇA RAPASSES NO CORTE. O CNC DEVE SER DO TIPO PC, QUE DEVE CONTROLAR OS EIXOS X-Y-Z-V SIMULTÂNEOS, DEVE SER POSSÍVEL A COMUNICAÇÃO COM CABO RS 232, A LINGUAGEM DEVE INCLUIR PORTUGUÊS, DEVE ACOMPANHAR CAD / CAM PARA PROGRAMAÇÃO EXTERNA. CONTROLE REMOTO COM AS PRINCIPAIS FUNÇÕES DA MÁQUINA COM UM CABO DE NO MÍNIMO 1M. DEVERÁ ACOMPANHAR ÓLEO DIELÉTRICO. O EQUIPAMENTO DEVERÁ ESTAR ACOMPANHADO DOS RESPECTIVOS MANUAIS E ESQUEMAS EM PORTUGUÊS. GARANTIA DE 01 ANO. INCLUIR MONTAGEM, INSTALAÇÃO, ENTREGA TÉCNICA E TREINAMENTO NO LOCAL DE INSTALAÇÃO DE TODAS AS FUNÇÕES DO EQUIPAMENTO. ASSISTÊNCIA TÉCNICA: OS EQUIPAMENTOS DEVERÃO POSSUIR ASSISTÊNCIA TÉCNICA COM ATENDIMENTO NO MERCADO EM CURITIBA E/OU NO TERRITÓRIO NACIONAL, AUTORIZADA PELO FABRICANTE DO OBJETO OFERTADO. CASO NÃO POSSUA ASSISTÊNCIA TÉCNICA NA CIDADE DE CURITIBA, A (S) EMPRESA (S) VENCEDORA (S) DEVERÁ (AO) ARCAR COM TODOS OS CUSTOS DECORRENTES DO DESLOCAMENTO PARA ASSISTÊNCIA TÉCNICA EM TERRITÓRIO NACIONAL.</t>
  </si>
  <si>
    <t>5242000000600</t>
  </si>
  <si>
    <t>MÁQUINA DE ELETROEROSÃO POR PENETRAÇÃO</t>
  </si>
  <si>
    <t>5238000000076</t>
  </si>
  <si>
    <t>MAQUINA DE SOLDA INVERSORA TIG</t>
  </si>
  <si>
    <t>MÁQUINA DE SOLDA INVERSORA TIG, O EQUIPAMENTO DEVE FORNECER EXCELENTE ABERTURA DE ARCO E ARCO ESTÁVEL NOS MODOS CC OU CA. OS MATERIAIS TÍPICOS PARA SOLDAGEM CA INCLUEM ALUMÍNIO, LIGAS DE ALUMÍNIO E LIGAS DE MAGNÉSIO. E PARA SOLDAGEM CC, AÇO INOXIDÁVEL, AÇO E LIGAS DE COBRE. COM DOIS PAINÉIS DE CONTROLES ALTERNATIVOS. AMBOS TEM TODAS AS FUNÇÕES NECESSÁRIAS PARA O TIG CC, CA/CC E SOLDAGEM MMA, TODAS APRESENTADAS EM UM LAYOUT FÁCIL DE COMPREENDER. FAIXA DE AJUSTE TIG CA/CC 4-220A. FAIXA DE AJUSTE MMA 16-160. TENSÃO DE ALIMENTAÇÃO, 220 V 50/60HZ. FUSÍVEL (RETARDADO) 16A. CABO DE ALIMENTAÇÃO, 3 X 1,5 MM², SAÍDA MÁXIMA: @20% DO CICLO DED TRABALHO, TIG, A/V 220/18,8 @60% DO CICLO DE TRABALHO, TIG, A/V 150/16,0 @100% DO CICLO DE TRABALHO, TIG, A/V 140/15,6. TENSÃO DE CIRCUITO EM VAZIO, V CC 54-64 V. FATOR DE POTÊNCIA A 100%, EM MODO TIG 0,98. EFICIÊNCIA A 100%, EM MODO TIG 67. GRAU DE PROTEÇÃO IP 23. COM REFRIGERADOR PARA TOCHA E TOCHA TXH 250W, 4 METROS, CONTROLE REMOTO T1 CAN, KIT PARA ADAPTAÇÃO DO CONTROLE REMOTO. UNIDADE DE REFRIGERAÇÃO A ÁGUA COOLMINI: VOLUME DO LÍQUIDO REFRIGERANTE 2,2L FLUXO MÁXIMO 2 L/MIN, PRESSÃO MÁX., 50/60HZ 2,3 BAR. O EQUIPAMENTO DEVERÁ ESTAR ACOMPANHADO DOS RESPECTIVOS MANUAIS E ESQUEMAS EM PORTUGUÊS. ASSISTÊNCIA TÉCNICA: OS EQUIPAMENTOS DEVERÃO POSSUIR ASSISTÊNCIA TÉCNICA COM ATENDIMENTO EM TODO TERRITÓRIO NACIONAL, AUTORIZADA PELO FABRICANTE DO OBJETO OFERTADO. A EMPRESA VENCEDORA DEVERÁ ARCAR COM TODOS OS CUSTOS DECORRENTES DO DESLOCAMENTO PARA ASSISTÊNCIA TÉCNICA EM TERRITÓRIO NACIONAL.</t>
  </si>
  <si>
    <t>MEDIDOR DE CAMPO MAGNÉTICO</t>
  </si>
  <si>
    <t>Instrumento portátil, especialmente desenvolvido para a medição da intensidade de campos magnéticos e densidade de fluxos magnéticos AC e DC, utilizando o princípio do "efeito Hall". Deve ter as funções de leitura "RMS", "Valor de Pico" e "Hold". Leituras digitais e operar com um microprocessador interno, que permite medições repetitivas, confiáveis e com um grau elevado de precisão e estabilidade na medição de campos magnéticos normais, transversais e tangenciais. Com baixo consumo, utilizar bateria alcalina de 9V, o que possibilita longos períodos de operação sem necessidade de substituição da mesma. Escalas de Medições automáticas e diretas de 1 até 20.000 Gauss (no sistema CGS), e no sistema internacional (SI) em Ampere/cm (A/cm), em conformidade com o Sistema Internacional de Medidas. Principais Características: Equipamento portátil para medida de intensidade de campos magnéticos e densidade de fluxos magnéticos AC e DC. Medir Valor de Pico, RMS e Hold com grande precisão e estabilidade, tanto campos tangenciais, transversais como normais. Medições automáticas mínimas de 1 a 20.000 Gauss. Mede também em A/cm (Sistema Internacional de Unidades). Medir polaridade de campo magnético. Deve ter assistência técnica no Brasil e acompanhar manual de instruções de uso em português.</t>
  </si>
  <si>
    <t>5239000000037</t>
  </si>
  <si>
    <t>MORSA HIDRÁULICA</t>
  </si>
  <si>
    <t>MORSA HIDRÁULICA FABRICADAS EM FERRO FUNDIDO; GUIAS DAS MORSAS RETIFICADAS E COM DUREZA DE +/- 45 HRC; FORNECIDAS COM BASE GIRATÓRIA, ABERTURA MAXIMA DE 200MM, COMPATÍVEL COM APLICAÇÃO NO CENTRO DE USINAGEM ROMI D600</t>
  </si>
  <si>
    <t>5238000000062</t>
  </si>
  <si>
    <t>MORSA PARA FURADEIRA DE BANCADA EM FERRO FUNDIDO</t>
  </si>
  <si>
    <t>5230000000332</t>
  </si>
  <si>
    <t>MOTOR DE INDUÇÃO TRIFÁSICO</t>
  </si>
  <si>
    <t>MOTOR DE INDUÇÃO TRIFÁSICO 220 V, 7,5 CV, 4 PÓLOS</t>
  </si>
  <si>
    <t>5204000000299</t>
  </si>
  <si>
    <t>MULTÍMETRO DE BANCADA VISOR DE CRISTAL LÍQUIDO (LCD) 4 ½ DÍGITOS</t>
  </si>
  <si>
    <t>Visor de cristal líquido (LCD), 4 ½ dígitos (19999) e com iluminação; Funções: tensão contínua e alternada (TRUE RMS), corrente contínua e alternada (TRUE RMS), resistência, capacitância, freqüência, teste de continuidade, Data-Hold; Polaridade: Automática; Indicação de sobrecarga; Alimentação: 127V ou 220V; Taxa de amostragem do sinal: três vezes por segundo; Fusível de vidro, de ação rápida, 20mm, 2A/250V e 20A/250V.; TENSÃO DC/AC: 1.000V/750V; CORRENTE DC/AC: 20A; RESISTÊNCIA: 20MOHM; FREQUÊNCIA: 200kHz; CAPACITÂNCIA: 200uF; IEC-1010 E CAT-II; Manual de instruções em português, pontas de prova (uma preta e outra vermelha), cabo de alimentação.</t>
  </si>
  <si>
    <t>5204000000294</t>
  </si>
  <si>
    <t>MULTIMETRO DIGITAL PORTÁTIL</t>
  </si>
  <si>
    <t>Visor de cristal líquido (LCD) 3 1/2 dígitos (2000); True RMS AC; auto range; categoria de sobretensão CAT III 600 V, medidas de tensão CC de 20 mV, 200 mV, 2 V, 20 V, 200 V, 1000 V, com precisão média de ± 0,7% e impedândia de entrada 1000 VCC/750 VAC RMS; tensão AC de 20 mV, 200 mV, 2 V, 20 V, 200 V, 750 V impedância de entrada aproximada de 10 M&amp;#8486;; resistência 200 &amp;#8486;, 2 k&amp;#8486;, 20 k&amp;#8486;, 200 k&amp;#8486;, 2 M&amp;#8486;, 20 M&amp;#8486;, proteção de sobrecarga de 600 V-PTC; Teste de diodo; Corrente CC 200 µA, 2000 µA, 20 mA, 200 mA, 2 A, 10 A; proteção de sobrecarga na entrada para mA: fusível 200 mA/600 V, entrada de 10 A , fusível 10 A/600 V; corrente CA 200 µA, 2000 µA, 20 mA, 200 mA, 2 A, 10 A; teste de continuidade com resolução de 0,1 W; com acionamento do alarme sonoro até 150 &amp;#8486;; Manual em português; pontas de prova vermelha e preta.</t>
  </si>
  <si>
    <t>5230000000312</t>
  </si>
  <si>
    <t>PAINEL SOLAR POLICRISTALINO 240WP</t>
  </si>
  <si>
    <t>POTÊNCIA MÁXIMA (PMAX): 240WP; TENSÃO EM CIRCUITO ABERTO (VOC): 37,23V; TENSÃO DE PICO (VMPP): 29,55V; CORRENTE DE CURTO-CIRCUITO (ISC): 8,47A; CORRENTE DE PICO (IMPP): 8,13A; VOLTAGEM MÁXIMA DO SISTEMA: 1000V; TIPO DE CÉLULA: SILÍCIO POLICRISTALINO; EFICIÊNCIA MÍNIMA DE 14,9%; CERTIFICAÇÃO NOTA A PELO INMETRO; DIMENSÕES APROXIMADAS: 1639 X 982 X 35 (MM); MOLDURA: ALUMÍNIO COM FUROS PARA FIXAÇÃO; 5 ANOS DE GARANTIA CONTRA DEFEITOS DE FABRICAÇÃO; VIDA ÚTIL PARA PRODUÇÃO DE ENERGIA DE NO MÍNIMO DE 20 ANOS; PROTEÇÃO DAS CÉLULAS FOTOVOLTAICAS POR VIDRO TEMPERADO DE NO MÍNIMO 0,4MM; PESO APROXIMADO: 22 KG. INSTALAÇÃO INCLUSA.</t>
  </si>
  <si>
    <t>5204000000305</t>
  </si>
  <si>
    <t>PAQUÍMETRO QUADRIDIMENSIONAL</t>
  </si>
  <si>
    <t>PAQUÍMETRO QUADRIDIMENSIONAL COM CAPACIDADE DE MEDIÇÃO DE 200MM COM ESCALA MÉTRICA E POLEGADAS, COM GRADUAÇÃO INFERIOR 0,02MM E GRADUAÇÃO SUPERIOR 1/1000",EXATIDÃO COMPROVADA DE DE +-0,03MM; COM MEDIDOR DE PROFUNDIDADE; FABRICADO EM AÇO INOXIDÁVEL COM GUIAS RESSALTADAS COM REVESTIMENTO DE TITÂNIO; FACES DE MEDIÇÃO LAPIDADAS; ACOMPANHA ESTOJO GARANTIA DE 02 ANOS E ASSISTÊNCIA TÉCNICA PERMANENTE.</t>
  </si>
  <si>
    <t>5204000000270</t>
  </si>
  <si>
    <t>PENTE DE RAIO COM TRAVA 14,5MM</t>
  </si>
  <si>
    <t>PENTE DE RAIO COM TRAVA - FAIXA: 7  14,5MM, Nº. DE LÂMINAS CÔNCAVAS: 16; Nº. DE LÂMINAS CONVEXAS: 16; INCREMENTOS: 7  14MM DE 0,25MM, FABRICADOS EM AÇO;CADA PENTE DISPÕE DE LÂMINAS COM OS VALORES GRAVADOS SENDO DE UM LADO PARA MEDIR RAIOS CÔNCAVOS E DO OUTRO PARA MEDIR RAIOS CONVEXOS; COM ESTOJO.</t>
  </si>
  <si>
    <t>5238000000084</t>
  </si>
  <si>
    <t>PRENSA HIDRÁULICA DUPLA AÇÃO</t>
  </si>
  <si>
    <t> CAPACIDADE (TON) 400  ALTURA (MM) 2500;  ALTURA DA TRABALHO (MM)300 A 1150;  LARGURA (MM) 1650;  LARGURA DE TRABALHO (MM)1150;  PROFUNDIDADE (MM)430;  CURSO DO CILINDRO MÓVEL (MM)210;  DIÂMETRO DA HASTE (POL)7 1/2;  VELOCIDADE DE ACIONAMENTO (MM/SEG) 6;  VELOCIDADE DE RETORNO(MM/SEG) 9;  MOTOR TRIFASICO - 20 HP - 220V/380V;   ACIONAMENTO COMANDO DE ALAVANCA DUPLA-AÇÃO.</t>
  </si>
  <si>
    <t>QUADRO BRANCO MAGNÉTICO MÓVEL 180X120CM</t>
  </si>
  <si>
    <t>QUADRO COM FÓRMICA BRANCA MAGNÉTICA MÓVEL 180 CM (COMPRIMENTO) X120 CM (ALTURA) , MOLDURA E SUPORTE PARA APAGADOR EM ALUMÍNIO, ACABAMENTOS DOS CANTOS COM CANTONEIRAS  COM CAVALETE ESTRUTURADO TOTALMENTE EM ALUMÍNIO E RODÍZIOS . COMPATÍVEL PARA UTILIZAÇÃO DE MARCADOR (CANETA) PARA QUADRO BRANCO</t>
  </si>
  <si>
    <t>5230000000313</t>
  </si>
  <si>
    <t>REGULADOR DE TENSÃO MONOFÁSICO</t>
  </si>
  <si>
    <t>VARIADOR DE TENSÃO MONOFÁSICO COM TENSÃO DE ENTRADA MONOFÁSICA OU BIFÁSICA DE 127/220VAC COM TOLERÂNCIA DE +-10% VAC. SAÍDA DE 0 A 140VAC. POTÊNCIA 10KVA. FREQUÊNCIA DE OPERAÇÃO: 60HZ; EFICIÊNCIA MÍNIMA DE 90%. BORNES ISOLADOS PARA CONEXÃO DAS ENTRADAS E SAÍDAS. PLACA SOBRE O EQUIPAMENTO CONTENDO DADOS E ESQUEMA DE LIGAÇÃO ESPECIFICANDO ENTRADA E SAÍDA E AS CARACTERÍSTICAS MÁXIMAS DE TENSÃO/CORRENTE. MONTADO E ACONDICIONADO EM CAIXA PRÓPRIA DE METAL COM AS PARTES DE POTÊNCIA ISOLADAS. PROTEÇÃO COM FUSÍVEL/DISJUNTOR. CAPACIDADE DE SOBRECARGA DE ATÉ 40% DURANTE 30 MINUTOS. REGULAÇÃO DE SAÍDA: +-1%. ENSAIOS DE ISOLAÇÃO CONFORME RECOMENDAÇÃO DAS NORMAS BRASILEIRAS PERTINENTES.</t>
  </si>
  <si>
    <t>5230000000316</t>
  </si>
  <si>
    <t>REOSTATO</t>
  </si>
  <si>
    <t>AJUSTE COM DESLOCAMENTO LONGITUDINAL DO CURSOR; CURSOR DE PORCELANA PARA VARIAÇÃO LINEAR DA RESISTÊNCIA; CAIXA METÁLICA COM RASGOS PARA VENTILAÇÃO; CONEXÃO ATRAVÉS DE CONECTORES (BORNES) PARA PINOS TIPO BANANA 4MM ;POTÊNCIA DE DISSIPAÇÃO: 1.000W; RESISTÊNCIA: 200 OHMS; CORRENTE MÁXIMA: 2,24A.</t>
  </si>
  <si>
    <t>RETÍFICA CILINDRICA UNIVERSAL</t>
  </si>
  <si>
    <t>5238000000057</t>
  </si>
  <si>
    <t>RETÍFICA PLANA TANGENCIAL</t>
  </si>
  <si>
    <t>COMPRIMENTO RETIFICÁVEL NO MÍNIMO 600 MM. LARGURA MÁXIMA RETIFICÁVEL 405 MM  LARGURA MÁXIMA RETIFICÁVEL COM SAÍDA COMPLETA DO REBOLO 355 MM. DIMENSÕES DA PLACA ELETROMAGNÉTICA NO MÍNIMO 580 X 250 MM. DIMENSÕES DO REBOLO (DIÂMETRO EXTERNO DE NO MÍNIMO 250 MM) (ESPESSURA MÍNIMA 25 MM).POTÊNCIA DO MOTOR DO REBOLO NO MÍNIMO3 HP. VELOCIDADE MÁXIMA DA MESA NO SENTIDO LONGITUDINAL NO MÍNIMO 25 M/MIN. COMANDO POR CLP. REVERSÕES AUTOMÁTICAS LONGITUDINAIS/TRANSVERSAIS COMANDADAS POR SENSORES DE PROXIMIDADE. MOVIMENTO LONGITUDINAL COM VELOCIDADE VARIÁVEL. MOVIMENTO TRANSVERSAL, NAS MODALIDADES INTERMITENTE E CONTÍNUO. MOVIMENTO RÁPIDO VERTICAL MOTORIZADO PARA POSICIONAMENTO. LUBRIFICAÇÃO AUTOMÁTICA. AVANÇOS MANUAIS: VERTICAL DE 0,005 MM POR DIVISÃO DO DIAL E TRANSVERSAL DE 0,010 MM POR DIVISÃO DO DIAL NO MÁXIMO. QUADRO ELÉTRICO COMPLETO . PINTURA PADRÃO EM TINTA EPÓXI. PRECISÃO DE ACORDO COM A NORMA ISO 1986. ACESSÓRIOS: PLACA ELETROMAGNÉTICA DE NO MÍNIMO 580 X 250 MM - 01 CIRCUITO ELETRÔNICO DE MAGNETIZAÇÃO GRADUÁVEL E DESMAGNETIZAÇÃO AUTOMÁTICA POR CICLOS - SISTEMA DE REFRIGERAÇÃO COMPLETO  02 REBOLOS - 02 FLANGES PORTA-REBOLOS. APARELHO PORTA-DIAMANTE PARA DRESSAGENS DO REBOLO - 01 BALANCEADOR ESTÁTICO COM EIXO DE BALANCEAMENTO  01 EXTRATOR - 02 CENTROS DE APOIO COM PONTAS DE METAL DURO, PARA OS CABEÇOTES PORTAPEÇAS E CONTRA-PONTA - 03 GRAMPOS ARRASTADORES - 01 CONJUNTO DE NIVELADORES E CHAPAS DE APOIO - 01 CONJUNTO DE CORREIAS DE REPOSIÇÃO - 01 CHAVE DE SERVIÇO - MANUAL DE INSTRUÇÕES EM PORTUGUÊS - 01 SISTEMA DE AVANÇOS VERTICAIS AUTOMÁTICOS, REGULÁVEIS NAS REVERSÕES TRANSVERSAIS OU NAS REVERSÕES LONGITUDINAIS, PRÉ-SELEÇÃO DO AVANÇO TOTAL A SER EFETUADO, PRÉ-SELEÇÃO DO NÚMERO DE PASSADAS DE ACABAMENTO SEM AVANÇOS E DESLIGAMENTO AUTOMÁTICO  01 DRESSADOR DO REBOLO, MONTADO SOBRE CABEÇOTE.</t>
  </si>
  <si>
    <t>5228000000058</t>
  </si>
  <si>
    <t>ROBO MANIPULADOR</t>
  </si>
  <si>
    <t>ROBÔ MANIPULADOR, COM AS SEGUINTES CARACTERÍSTICAS: - ROBÔ COM ACIONAMENTO ELÉTRICO; - ARTICULADO; - 06 GRAUS DE LIBERDADE; - POSSIBILIDADES DE MONTAGEM: PISO OU INVERTIDO; - CAPACIDADE DE CARGA DE 6 KG; - RAIO DE ALCANCE HORIZONTAL DE 810 MM; - REPETIBILIDADE DE POSIÇÃO DE ±0,03M; - PESO APROXIMADO DE 98 KG; - FREIO EM TODOS OS EIXOS; - PROTEÇÃO IP67 EM TODO O MANIPULADOR; - VOLTAGEM DE ALIMENTAÇÃO DE 200 . 600V, EM 50 / 60HZ; - CONSUMO DE POTÊNCIA DE 0,44KW, EM VELOCIDADE MÁXIMA; - TEMPERATURA AMBIENTE DE 5°C A 45°C EM OPERAÇÃO; - TEMPERATURA AMBIENTE DE -25°C A 55°C EM TRANSPORTE E ARMAZENAMENTO; - UMIDADE RELATIVA MÁXIMA DE 95%; - RUÍDO MÁXIMO DE 70DB (A); - VOLUME DE TRABALHO: EIXO 1: 360°, EIXO 2: 200°, EIXO 3: 280°, EIXO 4: 400°, EIXO 5: 240°, EIXO 6: 800°; - VELOCIDADES MÁXIMAS POR EIXO: EIXO 1: 200°/SEGUNDO, EIXO 2: 200°/SEGUNDO, EIXO 3: 260°/SEGUNDO, EIXO 4: 360°/SEGUNDO, EIXO 5: 360°/SEGUNDO, EIXO 6: 450°/SEGUNDO.  CARGA MÁXIMA NA BASE DO ROBÔ: HORIZONTAL: ±1020 N (EM OPERAÇÃO) ATÉ ±2000 N (EM PARADA DE EMERGÊNCIA); VERTICAL: -1000±620 N (EM OPERAÇÃO) ATÉ -1000±1250 N (PARADA DE EMERGÊNCIA); TORQUE EM TORNO DOS EIXOS HORIZONTAIS: ±700 N.M (EM OPERAÇÃO) ATÉ ±1500 N.M (PARADA DE EMERGÊNCIA); TORQUE EM TORNO DO EIXO VERTICAL: ±250 N.M (EM OPERAÇÃO) ATÉ ±470N.M (PARADA DE EMERGÊNCIA); - MOTORES AC BRUSHLESS (SEM ESCOVA); CONTROLADOR  PESO APROXIMADO DE 150KG; - UNIDADE DE PROGRAMAÇÃO COM LCD DE 7,5., .TOUCHSCREEN ., EM PORTUGUÊS, INGLÊS OU ESPANHOL; - UNIDADE DE PROGRAMAÇÃO TEM DIFERENCIAÇÃO PARA USUÁRIOS DESTROS OU CANHOTOS; - PESO APROXIMADO DA UNIDADE DE PROGRAMAÇÃO DE 1,3KG; - MOVIMENTAÇÃO DO ROBÔ ATRAVÉS DE TECLA DE NAVEGAÇÃO NA UNIDADE DE PROGRAMAÇÃO; - BOTÕES DE EMERGÊNCIA NO CONTROLADOR E NA UNIDADE DE PROGRAMAÇÃO; - CAPACIDADE DE MEMÓRIA DE 256 MB; - POSSIBILIDADES DE COMUNICAÇÃO: DEVICENET; PROFIBUS; COMUNICAÇÃO COM PC, VIA ETHERNET; - MÓDULO I/O DIGITAL COM 16 ENTRADAS E 16 SAÍDAS; - CONTADOR DE HORAS DE OPERAÇÃO; - TOMADA AUXILIAR DE 120V; - SENSOR DE COLISÃO ATRAVÉS DE LEITURA DE CORRENTE DOS MOTORES; - SISTEMA BACK-UP; - PROTEÇÃO IP54 NO CONTROLADOR; - TEMPERATURA AMBIENTE DE 0°C A 45°C EM OPERAÇÃO; - UMIDADE RELATIVA MÁXIMA DE 95%; - VOLTAGEM DE ALIMENTAÇÃO DE 200 . 600V, EM 50 / 60HZ; - POSSIBILIDADE DE SERVICE REMOTO ON LINE, ATRAVÉS DE SINAL GPRS, COM ENVIO DE MENSAGENS PARA CELULAR E/OUWEBSITE; SOFTWARE DE SIMULAÇÃO - SOFTWARE PARA SIMULAÇÃO 3D DE CÉLULAS ROBOTIZADAS E PROGRAMAÇÃO OFFLINE DO ROBÔ; - ATÉ 50 X LICENÇAS EM REDE, COM VALIDADE DE 01 ANO E POSSIBILIDADE DE RENOVAÇÃO; - SOFTWARE DE SIMULAÇÃO TRABALHA NA MESMA LINGUAGEM DE PROGRAMAÇÃO DA UNIDADE DE INTERFACE HOMEM-MÁQUINA; - ESTE SOFTWARE DEVE POSSIBILITAR: A SIMULAÇÃO DE TRAJETÓRIA 3D, IMPORTAR PARTES EXISTENTES GERADAS EM CAD OU DE BIBLIOTECA, IDENTIFICA COLISÕES DURANTE A SIMULAÇÃO, PERMITE A PROGRAMAÇÃO OFFLINE DO ROBÔ. - GARANTIA MÍNIMA DE 1 ANO DO CONJUNTO ( ROBÔ + CONTROLADOR ). - INSTALAÇÃO COMPLETA NAS DEPENDÊNCIAS DO IFPR; - ENTREGA TÉCNICA DO EQUIPAMENTO.</t>
  </si>
  <si>
    <t>5238000000055</t>
  </si>
  <si>
    <t>SERRA FITA MECÂNICA HORIZONTAL</t>
  </si>
  <si>
    <t>MÁQUINA DE SERRA FITA MECÂNICA HORIZONTAL, COM CAPACIDADE DE CORTE DE 250 MM OU SUPERIOR. COM INCLINAÇÃO DO ARCO. E RETORNO AUTOMÁTICO DO ARCO NO FIM DO CORTE. ESPECIFICAÇÕES: MÁQUINA DE SERRA FITA COM PELO MENOS 2 VELOCIDADES DE CORTE. - ESTRUTURA DO ARCO PORTA SERRA EM FERRO FUNDIDO - MOTO REDUTOR TIPO SEM-FIM - PAINEL DE COMANDO COM PROTEÇÃO DE SOBRE CARGA. - SISTEMA DE REFRIGERAÇÃO COM DIRECIONAMENTO DUPLO POR MEIO DE MOTO-BOMBA - DESCIDA DO CABEÇOTE COM CONTROLE HIDRÁULICO - GUIAS COMBINADAS COM ROLAMENTOS E PASTILHAS DE METAL DURO - ESCOVA DE LIMPEZA DA LAMINA - MORSA E RETORNO DO CABEÇOTE ATRAVÉS DE ACIONAMENTO HIDRÁULICO - PARADA AUTOMÁTICA NO FIM DE CORTE - INDICADOR DE TENSÃO NA FITA. - MICRO INTERRUPTOR DE SEGURANÇA NA TAMPA DE PROTEÇÃO DE LAMINA - MICRO INTERRUPTOR DETECTOR DE QUEBRA DA LAMINA. CAPACIDADE DE CORTE: O EQUIPAMENTO DEVE ATENDER NO MÍNIMO AS SEGUINTES DIMENSÕES DE CORTE OU DIMENSÕES MAIORES: MATERIAL REDONDO 0º - 250 MM. MATERIAL RETANGULAR 0º - 280 X 230 MM. MATERIAL REDONDO 45º - 180 MM. MATERIAL QUADRADO 45º - 180 X 230 MM. MATERIAL REDONDO 60º - 100 MM. MATERIAL RETANGULAR 60º - 100 X 190 MM. FIXAÇÃO CORTE POR MEIO DE MORSA C/ APERTO MANUAL MORSA MÓVEL C/ DESLOCAMENTO P/ ESQUERDA E DIREITA GAMAS DE VELOCIDADE: 53  79 M/MIN. APROX. DIMENSÕES DA FITA: COMPRIMENTO: 2760 MM. APROX. LARGURA: 27 MM. APROX. ESPESSURA: 0,9MM. APROX. CARACTERÍSTICAS TÉCNICAS: MOTOR COM TENSÃO DE TRABALHO: 380V (TRIFÁSICO) - 60HZ. POTÊNCIA INSTALADA: 1,5 CV (MÍNIMA) O CONJUNTO DEVE VIR COM CABO PARA CONEXÃO A REDE ELÉTRICA (MÍNIMO 8 METROS) COM PLUG TOMADA NO SISTEMAS TRÊS PINOS, ÓLEO HIDRÁULICO INCLUSO NO NÍVEL E VISCOSIDADE ESPECIFICADO DE ACORDO COM O EQUIPAMENTO E FLUÍDO LUBRIFICANTE E OU REFRIGERANTE TAMBÉM INCLUSO NO NÍVEL ESPECIFICADO DE ACORDO COM O EQUIPAMENTO, 3 SERRAS TAMBÉM INCLUSAS. O EQUIPAMENTO DEVERÁ ESTAR ACOMPANHADO DOS RESPECTIVOS MANUAIS E ESQUEMAS EM PORTUGUÊS. GARANTIA DE 01 ANO. INCLUIR MONTAGEM, INSTALAÇÃO, ENTREGA TÉCNICA E TREINAMENTO NO LOCAL DE INSTALAÇÃO DE TODAS AS FUNÇÕES DO EQUIPAMENTO. O EQUIPAMENTO DEVERÁ ESTAR ACOMPANHADO DOS RESPECTIVOS MANUAIS E ESQUEMAS EM PORTUGUÊS. ASSISTÊNCIA TÉCNICA: OS EQUIPAMENTOS DEVERÃO POSSUIR ASSISTÊNCIA TÉCNICA COM ATENDIMENTO NO MERCADO EM CURITIBA E/OU NO TERRITÓRIO NACIONAL, AUTORIZADA PELO FABRICANTE DO OBJETO OFERTADO. CASO NÃO POSSUA ASSISTÊNCIA TÉCNICA NA CIDADE DE CURITIBA, A (S) EMPRESA (S) VENCEDORA (S) DEVERÁ (AO) ARCAR COM TODOS OS CUSTOS DECORRENTES DO DESLOCAMENTO PARA ASSISTÊNCIA TÉCNICA EM TERRITÓRIO NACIONAL.</t>
  </si>
  <si>
    <t>5238000000074</t>
  </si>
  <si>
    <t>SERRA POLICORTE</t>
  </si>
  <si>
    <t>POLICORTE SERRA RÁPIDA DE CORTAR FERRO, MÁQUINA ROBUSTA EM FERRO FUNDIDO, ÂNGULO DE CORTE MÁXIMO DE 45°, COM MORSA PARA ASSEGURAR PRECISÃO NO CORTE, POTÊNCIA 3,0 CV, FREQUÊNCIA 60 HZ, DISCO DE CORTE DE 12", ROTAÇÃO DE 3600 RPM, TENSÃO 220/380V. DEVE CONTER 5 DISCOS DE CORTE PARA REPOSIÇÃO.</t>
  </si>
  <si>
    <t>SISTEMA DIDÁTICO MODULAR PARA ESTUDO E APRENDIZAGEM DE SISTEMAS ELETRÔNICOS DE POTÊNCIA</t>
  </si>
  <si>
    <t>5238000000085</t>
  </si>
  <si>
    <t>SUPORTE PARA MICRÔMETRO</t>
  </si>
  <si>
    <t>SUPORTE PARA SEGURAR MICRÔMETROS EXTERNOS COM CAPACIDADE ATÉ 50 MM, FIXADO A 45° DE INCLINAÇÃO; FABRICADO EM MATERIAL FORJADO COM ALTURA MÁXIMA DE 65MM E PESO DE ATÉ 700G GARANTINDO ROBUSTEZ E DURABILIDADE; GARANTIA DE 01 ANO E ASSISTÊNCIA TÉCNICA DIRETAMENTE COM O FABRICANTE.</t>
  </si>
  <si>
    <t>5230000000317</t>
  </si>
  <si>
    <t>SUPORTE PARA PAINEL SOLAR 1639 X 982 X 35 (MM)</t>
  </si>
  <si>
    <t>POSTE DE NO MÍNIMO 3M EM FERRO GALVANIZADO A FOGO; PARA PAINÉIS SOLARES DE 240WP, COM DIMENSÕES APROXIMADAS DE 1639 X 982 X 35 (MM), ESTE SUPORTE DEVE ACONDICIONAR O PAINEL DA ESPECIFICAÇÃO PROPOSTA. BASE PARA FIXAÇÃO DA PLACA EM FERRO GALVANIZADO A FOGO; LONGARINAS EM ALUMÍNIO; PARAFUSOS E FIXAÇÃO EM AÇO INOX. AS PLACAS PODEM SER GIRADAS EM 360º PARA MELHOR ORIENTAÇÃO; INCLINAÇÃO DE 0º A 75º MOTORIZADA COM CAIXA DE REDUÇÃO BLINDADA PARA TRABALHO AO TEMPO, COM ALIMENTAÇÃO EM CORRENTE ALTERNADA  127VAC; COM VARIAÇÃO DO ÂNGULO DE ACORDO COM A POSIÇÃO DO SOL. ESTRUTURA REFORÇADA QUE SUPORTA VENTOS DE ATÉ 50M/S. O SUPORTE DEVE CONTER DUAS OPÇÕES DE FIXAÇÃO: DIRETA NO SOLO; SOBRE TELHAS DE ZINCO. COM PARAFUSOS DE FIXAÇÃO. MÍNIMO 1 ANO DE GARANTIA. DEVE SER INSTALADO EM LOCAL INDICADO PELO DEMANDANTE.</t>
  </si>
  <si>
    <t>5204000000301</t>
  </si>
  <si>
    <t>TACÔMETRO FOTO CONTATO DIGITAL</t>
  </si>
  <si>
    <t>Display de cristal líquido (LCD), 5 dígitos 100000 contagens; Taxa de amostragem de 0,5 s; Memorização de valores máximo, mínimo e último valor; Medida de RPM por dois sistemas: foto e contato, permitindo a medição de velocidade de superfície em esteiras; Manual de instruções em português; Adaptadores para medir velocidade em esteiras, por contato, borrachas tipo cone e funil; Estojo de transporte.</t>
  </si>
  <si>
    <t>5204000000278</t>
  </si>
  <si>
    <t>TERMOVISOR</t>
  </si>
  <si>
    <t>GAMA DE MEDIÇÃO DE TEMPERATURA (NÃO CALIBRADA ABAIXO DE -10 °C) : -20 °C A +600 °C (-4 °F A +1112 °F) PRECISÃO DE MEDIÇÃO DE TEMPERATURA: ± 2 °C OU 2 % (A 25 °C NOMINAIS, O QUE FOR SUPERIOR) FREQUÊNCIA DE CAPTURA DE IMAGENS: TAXA DE ATUALIZAÇÃO DE 9 HZ OU DE 60 HZ, DEPENDENDO DO MODELO TIPO DE DETECTOR: SISTEMA FPA (FOCAL PLANE ARRAY), MICROBOLÓMETRO NÃO REFRIGERADO, 240 X 180 PIXEIS TOTAL DE PIXEIS: 43.2 SENSIBILIDADE TÉRMICA (NETD): &amp;#8804; 0,05 °C A 30 °C TEMPERATURA ALVO (50 MK) BANDA ESPECTRAL IR: 7,5 &amp;#924;M A 14 &amp;#924;M (ONDA LONGA) CÂMARA VISUAL (COM LUZ VISÍVEL): DESEMPENHO INDUSTRIAL DE 2,0 MEGAPIXELS DISTÂNCIA MÍNIMA DE FOCAGEM: 46 CM (APROX. 18 POL.) PALETAS: DE SÉRIE: TONS AVERMELHADOS, AZUL-VERMELHO, ALTO CONTRASTE, ÂMBAR, ÂMBAR INVERTIDO, METAL AQUECIDO, ESCALA DE CINZENTOS, ESCALA DE CINZENTOS INVERTIDA  ULTRA CONTRAST: TONS AVERMELHADOS ULTRA, AZUL-VERMELHO ULTRA, ALTO CONTRASTE ULTRA, ÂMBAR ULTRA, ÂMBAR INVERTIDO ULTRA, METAL AQUECIDO ULTRA, ESCALA DE CINZENTOS ULTRA, ESCALA DE CINZENTOS INVERTIDA ULTRA ALCANCE MÍNIMO (EM MODO MANUAL): 2,5 °C (4,5 °F) ALCANCE MÍNIMO (EM MODO AUTOMÁTICO): 5 °C (9 °F) CAPTURA DE IMAGENS, REPETIÇÃO, MECANISMO DE ARMAZENAMENTO: AJUSTAR A PALETE, A MISTURA, O NÍVEL, O ALCANCE, O MODO IR-FUSION®, A EMISSIVIDADE, A COMPENSAÇÃO DA TEMPERATURA DE FUNDO REFLECTIDA E A CORREÇÃO DE TRANSMISSÃO DE UMA IMAGEM CAPTURADA ANTES DE A ARMAZENAR. ANOTAÇÃO DE VOZ: GRAVAÇÃO MÁXIMA DE 60 SEGUNDOS POR IMAGEM; REPETIÇÃO VISÍVEL NA CÂMARA FORMATOS DE FICHEIRO: CARTÃO DE MEMÓRIA SD DE 2 GB, COM CAPACIDADE PARA, PELO MENOS, 1200 IMAGENS IR TOTALMENTE RADIOMÉTRICAS FUNDIDAS COM IMAGENS VISUAIS (EM FORMATO .IS2), CADA UMA COM 60 SEGUNDOS DE GRAVAÇÃO DE VOZ, OU 3000 IMAGENS BITMAP BÁSICAS (EM FORMATO .BMP), OU 3000 IMAGENS JPEG (EM FORMATO .JPEG); TRANSFERÍVEIS PARA PC ATRAVÉS DO LEITOR DE CARTÕES USB PARA VÁRIOS FORMATOS TEMPERATURA DE FUNCIONAMENTO: -10 °C A +50 °C (14 °F A 122 °F) TEMPERATURA DE ARMAZENAMENTO: -20 °C A +50 °C (-4 °F ATÉ 122 °F), SEM BATERIAS DISPLAY: LCD VGA (640 X 480) PANORÂMICO A CORES, COM DIAGONAL DE 9,1 CM (3,7 POL.), COM RETROILUMINAÇÃO E COBERTURA DE PROTEÇÃO TRANSPARENTE CONTROLES E AJUSTES: ESCALA DE TEMPERATURA SELECCIONÁVEL PELO UTILIZADOR (°C OU °F)  SELECÇÃO DE IDIOMA  DEFINIÇÃO DE HORA/DATA  SELEÇÃO DE EMISSIVIDADE  COMPENSAÇÃO DA TEMPERATURA DE FUNDO REFLECTIDA:  CORREÇÃO DE TRANSMISSÃO  PONTO QUENTE, PONTO FRIO E PONTO CENTRAL NA IMAGEM SELECIONÁVEIS PELO UTILIZADOR, (OUTRAS MARCAS E FORMA DISPONÍVEIS NO SOFTWARE SMARTVIEW®)  ALARME DE COR DE TEMPERATURA ELEVADA  RETROILUMINAÇÃO SELECIONÁVEL PELO UTILIZADOR: BRILHO TOTAL OU AUTOMÁTICO  PREFERÊNCIAS DE INFORMAÇÕES NO DISPLAY SOFTWARE: SMARTVIEW  SOFTWARE COMPLETO PARA ANÁLISE E CRIAÇÃO DE RELATÓRIOS INCLUÍDO NORMAS DE SEGURANÇA: IEC 61010-1: CLASSE NENHUMA, GRAU DE POLUIÇÃO 2 COMPATIBILIDADE ELETROMAGNÉTICA: EM CONFORMIDADE COM TODOS OS REQUISITOS DE EN61326-1:2006 C TICK: IEC/EN 61326-1 US FCC: CFR 47, PARTE 15, CLASSE B VIBRAÇÃO: 0,03 G2/HZ (3,8 GRMS), IEC 68-2-6 RESISTÊNCIA AO CHOQUE: 25 G, IEC 68-2-29 IDIOMAS SUPORTADOS: INGLÊS, PORTUGUÊS E ESPANHOL</t>
  </si>
  <si>
    <t>5204000000306</t>
  </si>
  <si>
    <t>TRANSFERIDOR DE ÂNGULO - UNIVERSAL</t>
  </si>
  <si>
    <t>TRANSFERIDOR UNIVERSAL COMPLETO COM AJUSTE FINO E EVITANDO ERRO DE PARALAXE, COM TRANSFERIDOR COM LEITURA DE 5' E DESLOCAMENTO 360°;TRANSFERIDOR, RÉGUA DE 150MM, RÉGUA DE 300 MM, DISPOSITIVOS PARA ÂNGULOS AGUDOS, SUPORTE, LUPA; FABRICADO EM AÇO INOXIDÁVEL; COM PARAFUSO DE TRAVA E AJUSTE FINO; GARANTIA DE 01 ANO E ASSISTÊNCIA TÉCNICA PERMANENTE DIRETAMENTE COM O FABRICANTE.</t>
  </si>
  <si>
    <t>5230000000334</t>
  </si>
  <si>
    <t>TRANSFORMADOR TRIFÁSICO A SECO DE 50 KVA</t>
  </si>
  <si>
    <t>TRANSFORMADOR TRIFÁSICO A SECO DE 50 KVA - CLASSE DE ISOLAÇÃO 1,2 KV - 220/380V - ABNT 60HZ  IP. EM RESINA EPÓXI, CONSTRUÍDO E ENSAIADOS CONFORME AS NORMAS NBR 10295 E NBR 5356. ENROLAMENTOS: CONSTRUÍDOS COM CONDUTORES DE ALTA PUREZA (COBRE OU ALUMÍNIO) E PROJETADOS PARA TOTAL SUPORTABILIDADE AO CURTO-CIRCUITO E AO IMPULSO. OS ENROLAMENTO DEVEM SER TOTALMENTE ENCAPSULADOS EM RESINA EPÓXI SOBRE VÁCUO, GARANTINDO BAIXO NÍVEL DE DESCARGAS PARCIAIS, PROPORCIONANDO SEGURANÇA E DURABILIDADE. ASSISTÊNCIA TÉCNICA: O EQUIPAMENTO DEVERÁ POSSUIR ASSISTÊNCIA TÉCNICA COM ATENDIMENTO NO MERCADO EM CURITIBA E/OU NO TERRITÓRIO NACIONAL, AUTORIZADA PELO FABRICANTE DO OBJETO OFERTADO. CASO NÃO POSSUA ASSISTÊNCIA TÉCNICA NA CIDADE DE CURITIBA, A(S) EMPRESA(S) VENCEDORA(S) DEVERÁ(ÃO) ARCAR COM TODOS OS CUSTOS DECORRENTES DO DESLOCAMENTO PARA ASSISTÊNCIA TÉCNICA EM TERRITÓRIO NACIONAL.</t>
  </si>
  <si>
    <t>TOTAL</t>
  </si>
  <si>
    <t>*O valor estimado do material corresponde ao valor do mesmo na requisição mais recente exibida neste relatório.</t>
  </si>
  <si>
    <t>VALOR HOMOLOGADO</t>
  </si>
  <si>
    <t>FORNECEDOR</t>
  </si>
  <si>
    <t>CNPJ FORNECEDOR</t>
  </si>
  <si>
    <t>Item compras net</t>
  </si>
  <si>
    <t>ELEKTROTECH COMERCIAL E INDUSTRIAL EIRELI - ME</t>
  </si>
  <si>
    <t xml:space="preserve">JULIERME F. DA ROSA </t>
  </si>
  <si>
    <t xml:space="preserve">SKILL TEC COM E MANUTENÇÃO DE INST DE MEDIÇÃO LTDA  EP  </t>
  </si>
  <si>
    <t xml:space="preserve">CARAIPE IND. E COM. DE MOVÉIS EIRELI - EPP </t>
  </si>
  <si>
    <t>LIMEIRA - MÁQUINAS E FERRAMENTAS LTDA - EPP</t>
  </si>
  <si>
    <t>PARKER HANIFFIN INDUSTRIA E COMÉRCIO LTDA</t>
  </si>
  <si>
    <t>INCA TECNOLOGIA DE PRODUTOS E SERVIÇOS LTDA - EPP</t>
  </si>
  <si>
    <t>FERRAMENTAS GERAIS COMÉRCIO E IMPORTAÇÃO S/A</t>
  </si>
  <si>
    <t>ER COMERCIAL - MATERIAIS PARA SOLDA LTDA - ME</t>
  </si>
  <si>
    <t>FRATELLI COMÉRCIO DE MÁQUINAS E EQUIPAMENTOS LTDA - EPP</t>
  </si>
  <si>
    <t xml:space="preserve">CANAA COMERCIO DE EQUIPAMENTOS INDUSTRIAIS LTDA - ME </t>
  </si>
  <si>
    <t>MITUTOYO SULAMERICANA LTDA</t>
  </si>
  <si>
    <t>CIG EQUIPAMENTOS E ACESSÓRIOS PARA SOLDAS LTDA</t>
  </si>
  <si>
    <t>EQUILAM TRADING LTDA - EPP</t>
  </si>
  <si>
    <t>NUCLEOTEC COMERCIO DE EQUIPAMENTOS LTDA - ME</t>
  </si>
  <si>
    <t>IMC - ENGENHARIA DE SOLDAGEM INSTRUMENTAL E AUTOMAÇÃO</t>
  </si>
  <si>
    <t>GRION FORNOS INDUSTRIAIS LTDA - EPP</t>
  </si>
  <si>
    <t xml:space="preserve">MEGA DISTRIBUIDORA DE TECNOLOGIA LTDA-ME </t>
  </si>
  <si>
    <t>PHD COMERCIO E LICITAÇÕES LTDA - EPP</t>
  </si>
  <si>
    <t>DOMINIO COMERCIO DE EQUIPAMENTOS - EIRELI - EPP</t>
  </si>
  <si>
    <t>N.H. NETO COMERCIO DE INSTRUMENTOS DE MEDIÇÃO - EPP</t>
  </si>
  <si>
    <t>EUROS TEC COMÉRCIO DE MÁQUINAS E ACESSÓRIOS LTDA</t>
  </si>
  <si>
    <t>CORAL MÁQUINAS - COMÉRCIO E REPRESENTAÇÃO DE MÁQUINAS LTDA</t>
  </si>
  <si>
    <t>MMC COMERCIAL LTDA -ME</t>
  </si>
  <si>
    <t>PANAMBRA ZWICK COMERCIO DE MÁQUINAS EQUIPAMENTOS LTDA</t>
  </si>
  <si>
    <t>BIDDING COMERCIAL LTDA -ME</t>
  </si>
  <si>
    <t>DUCA MÓVEIS LTDA - EPP</t>
  </si>
  <si>
    <t>FERDIMAT IND E COMERCIO DE MÁQUINAS OPRATRIZES LTDA</t>
  </si>
  <si>
    <t>DIDATECH COMÉRCIO E AUTOMAÇÃO DE SISTEMAS EDUCACIONAIS</t>
  </si>
  <si>
    <t>DE LORENZO DO BRASIL LTDA</t>
  </si>
  <si>
    <t>DIGIMESS INSTRUMENTOS DE PRECISÃO LTDA</t>
  </si>
  <si>
    <t>VORTEX COMERCIO E TECNOLOGIA ELETRONICA LTDA - ME</t>
  </si>
  <si>
    <t>VENDAS ON LINE COMERCIAL LTDA -ME</t>
  </si>
  <si>
    <t>00.164.056/0001-81</t>
  </si>
  <si>
    <t>00.761.025/0001-08</t>
  </si>
  <si>
    <t>01.044.210/0001-44</t>
  </si>
  <si>
    <t>01.403.192/0001-40</t>
  </si>
  <si>
    <t>03.749.612/0001-70</t>
  </si>
  <si>
    <t>04.284.160/0001-60</t>
  </si>
  <si>
    <t>05.396.034/0001-60</t>
  </si>
  <si>
    <t>05.786.255/0001-45 </t>
  </si>
  <si>
    <t>06.324.611/0001-71 </t>
  </si>
  <si>
    <t>SOLARTERRA LTDA - EPP</t>
  </si>
  <si>
    <t>06.943.661/0001-37</t>
  </si>
  <si>
    <t>07.276.437/0001-00</t>
  </si>
  <si>
    <t>07.730.888/0001-67</t>
  </si>
  <si>
    <t>08.012.469/0001-52</t>
  </si>
  <si>
    <t>09.058.708/0001-78 </t>
  </si>
  <si>
    <t>09.150.883/0001-90</t>
  </si>
  <si>
    <t>10.318.094/0001-03</t>
  </si>
  <si>
    <t>10.376.569/0001-00</t>
  </si>
  <si>
    <t>10.828.286/0001-51</t>
  </si>
  <si>
    <t>11.043.541/0001-13</t>
  </si>
  <si>
    <t>11.106.260/0001-62</t>
  </si>
  <si>
    <t>11.898.006/0001-44</t>
  </si>
  <si>
    <t>14.239.192/0001-06</t>
  </si>
  <si>
    <t>15.135.292/0001-47</t>
  </si>
  <si>
    <t>18.527.195/0001-98</t>
  </si>
  <si>
    <t>45.182.805/0001-31</t>
  </si>
  <si>
    <t>54.823.455/0032-32</t>
  </si>
  <si>
    <t>58.368.150/0001-32</t>
  </si>
  <si>
    <t>59.408.005/0002-81</t>
  </si>
  <si>
    <t>67.718.783/0001-14</t>
  </si>
  <si>
    <t>73.226.599/0001-50</t>
  </si>
  <si>
    <t>83.199.406/0001-72</t>
  </si>
  <si>
    <t>84.916.683/0001-11</t>
  </si>
  <si>
    <t>85.354.306/0003-60</t>
  </si>
  <si>
    <t>92.664.028/0026-08</t>
  </si>
  <si>
    <t>CANCELADOS</t>
  </si>
  <si>
    <t>CONTATO</t>
  </si>
  <si>
    <t>Órgãos Participantes</t>
  </si>
  <si>
    <t>TOTAL PARTICIPANTE</t>
  </si>
  <si>
    <t>VALOR TOTAL HOMOLOGADO</t>
  </si>
  <si>
    <t>Cancelado por inexistência de proposta</t>
  </si>
  <si>
    <t>Cancelado na aceitação</t>
  </si>
  <si>
    <t>ITEM</t>
  </si>
  <si>
    <t>VALOR</t>
  </si>
  <si>
    <t>QTDE</t>
  </si>
  <si>
    <t>DENOMINAÇÃO</t>
  </si>
  <si>
    <t>Cancelado na Aceitação</t>
  </si>
  <si>
    <t>soma itens adjudicados</t>
  </si>
  <si>
    <t>ITENS CANCELADOS</t>
  </si>
  <si>
    <t>MOTIVO</t>
  </si>
  <si>
    <t>QUANTIDADE ITENS</t>
  </si>
  <si>
    <t>% SOBRE TOTAL</t>
  </si>
  <si>
    <t>CANCELADO NA ACEITAÇÃO</t>
  </si>
  <si>
    <t>CANCELADO POR ENEXISTêNCIA DE PROPOSTA</t>
  </si>
  <si>
    <r>
      <t>ARRINHO PORTA FERRAMENTAS</t>
    </r>
    <r>
      <rPr>
        <sz val="10"/>
        <color indexed="8"/>
        <rFont val="Calibri"/>
        <family val="2"/>
      </rPr>
      <t xml:space="preserve"> - Dimensões: comprimento 770mm x largura 460mm e altura 995mm. Estrutura com paredes reforçadas. Três gavetas com corrediças telescópicas. Duas gavetas com 75 mm de altura. Uma gaveta com 154 mm de altura. Uma porta na parte inferior do carro. Trancas com chave para as gavetas e portas. Rodas dianteiras fixas de borracha com 125 mm de diâmetro. Rodas traseiras giratórias de borracha com 125 mm de diâmetro. Rodas traseiras providas de freio individual. Capacidade de carga máxima por gaveta: 40 kg. Capacidade de carga dinâmica máxima no carrinho: 400-450 kg. Capacidade de carga estática máxima no carrinho: 500 kg. Espessura das chapas: - gavetas e portas: 0.80 mm - estrutura: 1.20 mm. Acompanha puxador ergonômico e cobertura de borracha e pintura eletrostática.</t>
    </r>
  </si>
  <si>
    <r>
      <t>CILINDRO DE AÇO PARA GÁS ARGÔNIO</t>
    </r>
    <r>
      <rPr>
        <sz val="10"/>
        <color indexed="8"/>
        <rFont val="Calibri"/>
        <family val="2"/>
      </rPr>
      <t xml:space="preserve"> com capacidade de 50 litros / 10m³.</t>
    </r>
  </si>
  <si>
    <r>
      <t>CILINDRO DE AÇO PARA MISTURA DE GÁS</t>
    </r>
    <r>
      <rPr>
        <sz val="10"/>
        <color indexed="8"/>
        <rFont val="Calibri"/>
        <family val="2"/>
      </rPr>
      <t xml:space="preserve"> com capacidade de 50 litros / 10m³.</t>
    </r>
  </si>
  <si>
    <r>
      <t>CONJUNTO DE METROLOGIA</t>
    </r>
    <r>
      <rPr>
        <sz val="10"/>
        <color indexed="8"/>
        <rFont val="Calibri"/>
        <family val="2"/>
      </rPr>
      <t xml:space="preserve"> composto de 28 itens contendo: 01 relógio comparador digital solar 12,7(0,001)mm; 01 cabo de comunicação para coleta de dados em relógio comparador; 01 interfaces de comunicação 1 canal para transferência de dados; 05 comparadores de diâmetro interno capacidade 10-18(0,01)mm; 05 comparadores de diâmetro interno capacidade 18-35(0,01)mm; 05 comparadores de diâmetro interno capacidade 35-60(0,01)mm; 10 suportes robustos para micrômetros externos com capacidade até 100mm. Descritivos técnicos: uma (01) unidade de relógio comparador digital ecologicamente correto sem necessidade de utilização de bateria, capacidade de medição de .5”/12,7mm, resolução conforme norma iso em polegada e milímetro de .00005”/0,001mm, exatidão de +ou- 0,003mm, deve garantir exatidão e leitura inalteradas mesmo em movimentos de alta velocidade do fuso, deve ter dígitos grandes com 9mm para facilitar a leitura, deve ligar a partir da captação de 40 lux e ter saída para coleta de dados, acompanhando cabo de comunicação de um (1) metro acompanha estojo; uma (01) unidade de interface de comunicação com o computador, conversor de sinal de um canal padrão usb para transferência de dados medidos; cinco (05) unidades de comparador de diâmetro interno, com relógio comparador analógico, com hastes de medição fabricadas em aço resistente e batentes intercambiáveis de metal duro, capacidade 10-18mm, graduação 0,01mm, com 09 (nove) extensões ajustáveis e profundidade de medição de 100mm; cinco (05) unidades de comparador de diâmetro interno, com relógio comparador analógico, com hastes de medição fabricadas em aço resistente e batentes intercambiáveis de metal duro, capacidade 18-35mm, graduação 0,01mm, com 09 (nove) extensões ajustáveis e profundidade de medição de 100mm, deve permitir o uso de extensões opcionais de profundidade com capacidade de até 500mm; cinco (05) unidades de comparador de diâmetro interno, com relógio comparador analógico, com hastes de medição fabricadas em aço resistente e batentes intercambiáveis de metal duro, capacidade 35-60mm, graduação 0,01mm, com 06 (seis) extensões ajustáveis e profundidade de medição de 150mm, devendo permitir o uso de extensões opcionais de profundidade com capacidade de até 500mm; dez (10) unidades de suporte para micrometros externos com capacidade de até 100mm, fabricado em ferro fundido com ângulos ajustáveis para facilitar ergonomicamente, deve ser robusto com peso mínimo de 1100g e base com no mínimo 139mm e altura total mínima de 102mm, abertura das garras até 18mm.</t>
    </r>
  </si>
  <si>
    <r>
      <t>FERRAMENTA DE ESTAMPAGEM PROFUNDA -</t>
    </r>
    <r>
      <rPr>
        <sz val="10"/>
        <color indexed="8"/>
        <rFont val="Calibri"/>
        <family val="2"/>
      </rPr>
      <t xml:space="preserve"> deverá conter: ferramental completo para ensaio marciniak diâmetro de referência de 100mm (que consta de matriz, punção, prensa chapas sem “drawbead”, bases, colunas, extrator das chapas e suportes para fixação na prensa. O material da matriz, punção e prensa chapas deverá ser de aço sae 4340 ou d6 (vc131), temperado e revenido, com acabamento superficial de no máximo 2,5 mícron para ra. Configuração da base de estampo: com 2 colunas (pinos) traseiras diâmetro 50mm, cementado e temperado com dureza entre 60 e 64hrc, desmontável com fixação por grampos; buchas com flange longa cementada e temperada com dureza entre 60 e 64hrc; dimensões aproximadas das bases inferior e superior de 500x400mm e espessura aproximada de 49mm, material aço a36. O ferramental deverá ser entregue montado sobre as bases com as colunas. Antes da entrega, deverão ser realizados testes de estampagem na ferramenta na empresa fornecedora, com a presença de 2 professores do ifpr. As despesas do referido teste (transporte, alojamento e refeições dos participantes) serão por conta do fabricante / fornecedor da ferramenta. Deverão acompanhar a ferramenta os projetos do conjunto (desenhos e dimensionamentos) com todo o detalhamento.</t>
    </r>
  </si>
  <si>
    <r>
      <t>FERRAMENTA DE ESTAMPAGEM PROFUNDA -</t>
    </r>
    <r>
      <rPr>
        <sz val="10"/>
        <color indexed="8"/>
        <rFont val="Calibri"/>
        <family val="2"/>
      </rPr>
      <t xml:space="preserve"> deverá conter: - ferramental completo para ensaio nakazima diâmetro de referência de 100mm (que consta de matriz, punção, prensa chapas com “drawbead”, bases, colunas, extrator das chapas e suportes para fixação na prensa. O material da matriz, punção e prensa chapas deverá ser de aço sae 4340 ou d6 (vc131), temperado e revenido, com acabamento superficial de no máximo 2,5 mícron para ra. Configuração da base de estampo: com 2 colunas (pinos) traseiras diâmetro 50mm, cementado e temperado com dureza entre 60 e 64hrc, desmontável com fixação por grampos; buchas com flange longa cementada e temperada com dureza entre 60 e 64hrc; dimensões aproximadas das bases inferior e superior de 500x400mm e espessura aproximada de 49mm, material aço a36. O ferramental deverá ser entregue montado sobre as bases com as colunas. Antes da entrega, deverão ser realizados testes de estampagem na ferramenta na empresa fornecedora, com a presença de 2 professores do ifpr. As despesas do referido teste (transporte, alojamento e refeições dos participantes) serão por conta do fabricante / fornecedor da ferramenta. Deverão acompanhar a ferramenta os projetos do conjunto (desenhos e dimensionamentos) com todo o detalhamento.</t>
    </r>
  </si>
  <si>
    <r>
      <t>GUILHOTINA HIDRÁULICA</t>
    </r>
    <r>
      <rPr>
        <sz val="10"/>
        <color indexed="8"/>
        <rFont val="Calibri"/>
        <family val="2"/>
      </rPr>
      <t xml:space="preserve"> - Capacidade de corte de 1,5m, cortar chapas de aço com espessura de até 1/8" e resistência de 1200mpa. Potência mínima do motor principal de 15cv. Curso do encosto traseiro de 500mm. Ângulo de corte de 1,5 a 2o. Número de prensa chapas: 10. Número de golpes por minuto: 15 a 45. Com regulagem de folga entre as facas. Faca superior com 2 arestas de corte e inferior com 4. Com grades de proteção frontal, lateral e traseira. Com esferas transferidoras na mesa. Braço dianteiro com encosto tipo gafanhoto para executar cortes sucessivos. Com iluminação interna para permitir uma linha de sombra para cortar peças riscadas. Clp dedicado para executar algumas funções, entre elas: - modo manual (posicionamento via botoeira); - semi automático (vai para a posição digitada); - automático (permite programar até 10 posições do encosto traseiro); - contador de peças e lotes de produção; - alerta de manutenção. Painel elétrico conforme especificações da nr10. Sistema de segurança conforme nr12. Fornecimento de art de engenheiro eletricista, de engenheiro mecânico e de engenheiro de segurança. Acompanha o manual da máquina um laudo de verificação das condições de atendimento às normas regulamentadoras citadas. O equipamento deverá estar acompanhado dos respectivos manuais e esquemas em português. Garantia de 01 ano. Incluir montagem, instalação, entrega técnica e treinamento no local de instalação de todas as funções do equipamento. O equipamento deverá estar acompanhado dos respectivos manuais e esquemas em português. Assistência técnica: os equipamentos deverão possuir assistência técnica com atendimento no mercado em curitiba e/ou no território nacional, autorizada pelo fabricante do objeto ofertado. Caso não possua assistência técnica na cidade de curitiba, a (s) empresa (s) vencedora (s) deverá (ao) arcar com todos os custos decorrentes do deslocamento para assistência técnica em território nacional.</t>
    </r>
  </si>
  <si>
    <r>
      <t>MÁQUINA DE ELETROEROSÃO POR ELETRODO DE PENETRAÇÃO -</t>
    </r>
    <r>
      <rPr>
        <sz val="10"/>
        <color indexed="8"/>
        <rFont val="Calibri"/>
        <family val="2"/>
      </rPr>
      <t xml:space="preserve"> Deve ter cursos mínimos em x=300mm, y=250mm, z=250mm, todos os eixos devem ter guias lineares e fuso de esferas, o movimento dos eixos x-y-z devem ser motorizados e com orbital na mesa, sendo que o movimento de deslocamento dos eixos e do orbital devem ser controlados pelo cnc da máquina. A centragem do eletrodo em relação a peça deve ser automática. A mesa de trabalho deve ter uma dimensão mínima de 500 x 300mm e deve suportar um peso mínimo de 400kg, a bandeja de trabalho deve ter uma dimensão mínima de 750 x 450 x 230mm, o eixo z deve suportar um peso mínimo de 60 kg de eletrodo. O porta eletrodo deve ser basculante. Proteção de nível e temperatura do óleo dielétrico. O cnc deve ser do tipo pc com monitor colorido de 15 polegadas e conter tabelas de tecnologia para a erosão de cobre / grafite em aço e cobre tungstênio em metal duro, e deve permitir a introdução manual de dados dentro da tabela. A corrente de erosão mínima deve ser de 50a, com uma taxa de remoção mínima de 300mm cúbicos por minuto, com eletrodo de cobre e uma peça de aço a 50a, em regime de acabamento deve proporcionar um acabamento de no mínimo 0,4 mícron ra. Controle remoto com as principais funções da máquina com um cabo de no mínimo 1m. Deverá acompanhar óleo dielétrico. O equipamento deverá estar acompanhado dos respectivos manuais e esquemas em português. Garantia de 01 ano. Incluir montagem, instalação, entrega técnica e treinamento no local de instalação de todas as funções do equipamento. Assistência técnica: os equipamentos deverão possuir assistência técnica com atendimento no mercado em Curitiba e/ou no território nacional, autorizada pelo fabricante do objeto ofertado. Caso não possua assistência técnica na cidade de Curitiba, a (s) empresa (s) vencedora (s) deverá (ao) arcar com todos os custos decorrentes do deslocamento para assistência técnica em território nacional.</t>
    </r>
  </si>
  <si>
    <r>
      <t xml:space="preserve">MORSA PARA FURADEIRA DE BANCADA - </t>
    </r>
    <r>
      <rPr>
        <sz val="10"/>
        <color indexed="8"/>
        <rFont val="Calibri"/>
        <family val="2"/>
      </rPr>
      <t>produto produzido em ferro fundido - perfil baixo de 6 cm - área de prensa de 2,3 cm (altura do mordente) - permite fixação em bancadas - abertura máxima do mordente: 12,5 cm - altura do mordente: 2 cm.</t>
    </r>
  </si>
  <si>
    <r>
      <t xml:space="preserve">RETÍFICA CILÍNDRICA UNIVERSAL - </t>
    </r>
    <r>
      <rPr>
        <sz val="10"/>
        <color indexed="8"/>
        <rFont val="Calibri"/>
        <family val="2"/>
      </rPr>
      <t>Distância máxima entre centros de no mínimo 600 mm. Altura dos centros à mesa no mínimo 150 mm. Dimensões do rebolo: diâmetro externo de no mínimo 300 mm, espessura mínima 25 mm. Motor do rebolo com potência de no mínimo 4 hp. Cone morse da árvore de no mínimo m4. Cone morse da contra-ponta de no mínimo m3. Inclinação da mesa em ambos os sentido de no mínimo 8°. Avanço transversal do rebolo contra a peça por divisão do dial no mínimo 0,005 mm. Cabeçote porta-peças com sistema eletrônico de variação contínua de rotação. Deslocamento rápido transversal de 40 mm, para frente e para trás, do cabeçote porta-rebolo. Cabeçote contra-ponta de alta rigidez. Lubrificação automática. Quadro elétrico completo. Pintura padrão em tinta epóxi. Precisão de acordo com a norma iso 2433. Acessórios: - sistema de refrigeração completo - 02 rebolos - 02 flanges portarebolos- aparelho porta-diamante para dressagens do rebolo - 01 balanceador estático com eixo de balanceamento – 01 extrator - 02 centros de apoio com pontas de metal duro, para os cabeçotes portapeças e contra-ponta - 03 grampos arrastadores - 01 conjunto de niveladores e chapas de apoio - 01 conjunto de correias de reposição - 01 chave de serviço - manual de instruções em português - 01 sistema de retificação interna de 30000 rpm - 01 sistema de avanços automáticos nas reversões da mesa - 01 placa universal de três castanhas de 200 mm de diâmetro com flange e haste cm 5 - 01 diamante de dressagem 0,5 ct cm 1. O equipamento deverá estar acompanhado dos respectivos manuais e esquemas em português. Garantia de 01 ano. Incluir montagem, instalação, entrega técnica e treinamento no local de instalação de todas as funções do equipamento. O equipamento deverá estar acompanhado dos respectivos manuais e esquemas em português. Assistência técnica: os equipamentos deverão possuir assistência técnica com atendimento no mercado em curitiba e/ou no território nacional, autorizada pelo fabricante do objeto ofertado. Caso não possua assistência técnica na cidade de curitiba, a (s) empresa (s) vencedora (s) deverá (ao) arcar com todos os custos decorrentes do deslocamento para assistência técnica em território nacional.</t>
    </r>
  </si>
  <si>
    <t>MELLO S A MAQUINAS E EQUIPAMENTOS</t>
  </si>
  <si>
    <t>60.412.996/0001-74</t>
  </si>
  <si>
    <r>
      <t>SISTEMA DIDÁTICO MODULAR PARA ESTUDO E APRENDIZAGEM DE SISTEMAS DE ELETRÔNICA DE POTÊNCIA</t>
    </r>
    <r>
      <rPr>
        <sz val="10"/>
        <color indexed="8"/>
        <rFont val="Calibri"/>
        <family val="2"/>
      </rPr>
      <t xml:space="preserve"> incluindo motores e software. O sistema deverá ser formado por um conjunto de elementos/módulos sendo que cada um deles tenha dimensões, quantitativos e caraterísticas técnicas detalhadas na proposta. Os elementos/módulos devem ter as características compatíveis entre si e devem ter consistência e sequencia lógica apresentadas em um diagrama a blocos em língua portuguesa mostrando as suas interconexões. Não serão analisados catálogos em língua inglês nem propostas cujo texto indica copia e cola do termo de referencia do edital. O sistema modular deve utilizar bastidor vertical e deverá abordar no mínimo os seguintes temas de estudo: conversão ca/cc; conversão ca/ca; conversão cc/cc; acionamento de motores cc, acionamento de motores ca de anéis; acionamento de motores ca de gaiola de esquilo. Deverá ser de constituição modular e composto de vários módulos e de um bastidor vertical tubular de aço, tratado com pintura eletrostática com tinta epóxi, com dimensões idéias para trabalho em laboratório e deve permitir a fixação manual dos módulos dispensando a utilização de parafusos e ferramentas. Os módulos deverão ter a simbologia dos componentes em sua parte frontal, bornes de dimensões distintas para sinal de potência e controle, devem permitir a manipulação com segurança, serem protegidos na sua parte traseira e deverão ser interligados de maneira fácil e rápida possibilitando a economia de tempo para as atividades práticas e trabalho em grupo. Todos os terminais e pontos de ligação dos componentes deverão ser disponíveis através de bornes. Os componentes deverão ser de características completamente industriais e adaptados de maneira didática. As máquinas elétricas deverão ser superdimensionadas em pelo menos 30% para suportar de maneira continua situações de sobrecorrente e curto circuito sem danificar os enrolamentos e devem incluir módulos simuladores de falhas reais que possibilitem adquirir experiência no diagnóstico de uma maneira rápida e simples. O conjunto deverá ser formado, no mínimo, pelos seguintes módulos com as quantidades e características compatíveis com todo o sistema e detalhadamente discriminadas na proposta: retificadores de selênio; diodo de silício de ação rápida; retificador controlado; tiristor bi-direcional; mos de potência modo de canal n com diodo de proteção reversa integrado, isolador gate bipolar transistor canal n com diodo de proteção ultra-reverse, ponte retificadora trifásica, scr com o de diodo de volante, fonte cc tensões de saída: +15 v / 0 v /-15v, corrente de saída: 2.4a; gerador de tensão de referência, unidade de controle de disparo com dois pulsos e outra com seis pulsos; unidade de comando pwm, pfm, tpc; gerador de rampa de aceleração; controlador pid para uso como p, pi, pd ou pid de controle contínuo em loop fechado, gerador valor absoluto: regulador pi adaptativo; amplificador de adaptação; transformador trifásico com saída de tensão trifásica e de tensão retificada para a excitação das máquinas cc: capacitores eletrolíticos de alta capacitância, porta-fusíveis, transformadores de potência para o interruptor de modo primário em circuito conversor; transformador de corrente de medição de corrente ac de 10a, comutador de pulse de disparo; módulo de lógica para a geração de pulsos de disparo nos 4 quadrantes operação; gerador de função de até 200khz, onda senoidal, triângulo, quadrada; divisor de tensão 20:01; cargas resistiva, indutiva e capacitiva adaptadas para atividades em laboratório, soquetes de lâmpadas e14, fonte de alimentação cc para fornecer tensão constante máquinas elétricas, tensão variável estabilizado, utilizado para alimentar a armadura do motor cc, saída 0-240vcc, 5a, e de tensão constante, para alimentar a unidade de circuito máquinas cc: saída 220v, 1a; simulador de falha de um controlador luz, filtro de linha usado para proteger a fonte de alimentação contra a emi gerada por fontes de alimentação comutada; amplificador de isolamento; shunts com várias opções de conexão, resistência: 1 ohm e outro de 0,1 ohm; conversor de freqüência a transistor; unidade de controle pwm; interface para utilização em medidas de controle e processos para o armazenamento de valores físicos e técnicos com cartão para pc; grupo de bateria de capacidade 1.8ah/12v; variador trifásico; unidade de alimentação monofásica; unidade de alimentação trifásica; wattímetro; medidor de true rms; voltímetro de bobina móvel; amperímetro de bobina móvel; motor assíncrono trifásico de gaiola de esquilo, potência: 200w, tensão: 220v; motor assíncrono trifásico de anéis (rotor devanado), potência: 200w, tensão: 220v; reostato rotórico; resistência de passos: 140/82/42/15/0 ohm; shunt de excitação de motores cc, potência: 200w, voltagem: 220vdc; gerador cc de excitação derivada, potência: 160w, tensão: 220vdc, freio a pó, torque máximo: 10nm, velocidade máxima 6000rpm; célula de carga 100n; unidade de controle para freio; base universal metálica; volante para testes de desaceleração das máquinas; taquímetro indicador de velocidade 1500/3000/6000 rev/min. O sistema deverá incluir os seguintes softwares: software de eletrônica de potência que possibilite medir as formas de onda da tensão e da corrente nos inversores e circuitos de conversão. Por meio de uma interface microprocessada deverá ser possível obter as formas de onda e enviar os sinais controle para obter ângulos de controle via software, que permitem a avaliação da eficiência dos diferentes circuitos; software de características de máquinas elétricas que possibilite efetuar o controle pwm, vvc trapezoidal e de bloco, em plena e média freqüência, do conversor de freqüência e a aquisição das características mecânicas do motor de indução em teste. Tensões, correntes e outras características principais são calculadas, seja em formato numérico como em forma de curvas. O software deverá ter uma apresentação gráfica muito precisa e uma interface de utilização simples. Deverá ainda ser fornecido bancada de trabalho apropriada ao sistema e bastidor de experimentação de dois níveis. Junto com a proposta deverão ser fornecidos todos os catálogos com fotos (não sendo aceitável fotos meramente ilustrativas) e as características específicas de cada componente do sistema, indicando as quantidades, especificações e dimensões. Acessórios que deverão ser fornecidos: manual em português com teoria e exercícios, conjunto de cabos de ligação em quantidade suficiente para a realização das experiências.</t>
    </r>
  </si>
  <si>
    <t>3672-3462</t>
  </si>
  <si>
    <t>19) 3407-2670</t>
  </si>
  <si>
    <t>43) 3372-4394</t>
  </si>
  <si>
    <t>11) 4401-4002</t>
  </si>
  <si>
    <t>31) 3221-6521</t>
  </si>
  <si>
    <t>11) 3037-8113</t>
  </si>
  <si>
    <t>11 5574-7000</t>
  </si>
  <si>
    <t>11) 2692-8500</t>
  </si>
  <si>
    <t>47) 3057-3900</t>
  </si>
  <si>
    <t>47)3322-0005</t>
  </si>
  <si>
    <t>31) 3279-. 1520</t>
  </si>
  <si>
    <t>11) 2274-1505</t>
  </si>
  <si>
    <t>11)2957-4061</t>
  </si>
  <si>
    <t>54) 3021-2948</t>
  </si>
  <si>
    <t>11) 36733922</t>
  </si>
  <si>
    <t>51) 3358-1077</t>
  </si>
  <si>
    <t>48) 3357-0376</t>
  </si>
  <si>
    <t>11) 4604-4678</t>
  </si>
  <si>
    <t>48) 3025-1814</t>
  </si>
  <si>
    <t>48) 3346-7887</t>
  </si>
  <si>
    <t>86) 2107-9811</t>
  </si>
  <si>
    <t>19) 3442-2450</t>
  </si>
  <si>
    <t>41) 3356-8665</t>
  </si>
  <si>
    <t>11) 5631-4019</t>
  </si>
  <si>
    <t>11) 4746-5858</t>
  </si>
  <si>
    <t>11) 3241-1039</t>
  </si>
  <si>
    <t xml:space="preserve">34 3239.4831 </t>
  </si>
  <si>
    <t>41)3393.1729</t>
  </si>
  <si>
    <t>3500-1929</t>
  </si>
  <si>
    <t>12) 3954-5100</t>
  </si>
  <si>
    <t>11) 2464-5050</t>
  </si>
  <si>
    <t>11) 2957-5888</t>
  </si>
  <si>
    <t>11-55873929</t>
  </si>
  <si>
    <t>41) 9976-0327</t>
  </si>
  <si>
    <t>71 317 21926</t>
  </si>
  <si>
    <t>OBJETO Nº 14 - CONTROLES E PROCESSOS INDUSTRIAIS</t>
  </si>
  <si>
    <t>VALOR TOT.ESTIM.</t>
  </si>
  <si>
    <t>TOTAL HOM.IFPR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</si>
</sst>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R$-416]\ * #,##0.00_-;\-[$R$-416]\ * #,##0.00_-;_-[$R$-416]\ * \-??_-;_-@_-"/>
    <numFmt numFmtId="165" formatCode="[$R$-416]\ #,##0.00;[Red]\-[$R$-416]\ #,##0.00"/>
    <numFmt numFmtId="166" formatCode="[$R$-416]\ #,##0.00\ ;\-[$R$-416]\ #,##0.00\ ;[$R$-416]&quot; -&quot;#\ ;@\ "/>
    <numFmt numFmtId="167" formatCode="&quot;R$&quot;\ #,##0.00;[Red]&quot;R$&quot;\ #,##0.00"/>
    <numFmt numFmtId="168" formatCode="_-[$R$-416]\ * #,##0.00_-;\-[$R$-416]\ * #,##0.00_-;_-[$R$-416]\ * &quot;-&quot;??_-;_-@_-"/>
    <numFmt numFmtId="169" formatCode="&quot;R$&quot;\ #,##0.00"/>
    <numFmt numFmtId="170" formatCode="&quot;R$&quot;\ #,##0.0000"/>
  </numFmts>
  <fonts count="35" x14ac:knownFonts="1">
    <font>
      <sz val="11"/>
      <color rgb="FF000000"/>
      <name val="Calibri"/>
      <family val="2"/>
      <charset val="1"/>
    </font>
    <font>
      <sz val="11"/>
      <color theme="1"/>
      <name val="Calibri"/>
      <family val="2"/>
      <scheme val="minor"/>
    </font>
    <font>
      <sz val="11"/>
      <color rgb="FFFFFFFF"/>
      <name val="Calibri"/>
      <family val="2"/>
      <charset val="1"/>
    </font>
    <font>
      <sz val="11"/>
      <color rgb="FFFF0000"/>
      <name val="Calibri"/>
      <family val="2"/>
      <charset val="1"/>
    </font>
    <font>
      <b/>
      <sz val="16"/>
      <name val="Arial"/>
      <family val="2"/>
      <charset val="1"/>
    </font>
    <font>
      <b/>
      <sz val="8"/>
      <name val="Arial"/>
      <family val="2"/>
      <charset val="1"/>
    </font>
    <font>
      <sz val="8"/>
      <name val="Arial"/>
      <family val="2"/>
      <charset val="1"/>
    </font>
    <font>
      <sz val="8"/>
      <color rgb="FF000000"/>
      <name val="Arial"/>
      <family val="2"/>
      <charset val="1"/>
    </font>
    <font>
      <sz val="8"/>
      <name val="Arial"/>
      <family val="2"/>
    </font>
    <font>
      <b/>
      <sz val="10"/>
      <color rgb="FF000000"/>
      <name val="Calibri"/>
      <family val="2"/>
    </font>
    <font>
      <sz val="8"/>
      <color rgb="FFFF0000"/>
      <name val="Arial"/>
      <family val="2"/>
      <charset val="1"/>
    </font>
    <font>
      <sz val="8"/>
      <color rgb="FF000000"/>
      <name val="Arial"/>
      <family val="2"/>
    </font>
    <font>
      <b/>
      <sz val="10"/>
      <name val="Calibri"/>
      <family val="2"/>
    </font>
    <font>
      <sz val="10"/>
      <name val="Calibri"/>
      <family val="2"/>
    </font>
    <font>
      <sz val="11"/>
      <name val="Calibri"/>
      <family val="2"/>
      <charset val="1"/>
    </font>
    <font>
      <b/>
      <sz val="11"/>
      <color rgb="FFFF0000"/>
      <name val="Calibri"/>
      <family val="2"/>
      <charset val="1"/>
    </font>
    <font>
      <b/>
      <sz val="12"/>
      <color rgb="FFFF0000"/>
      <name val="Calibri"/>
      <family val="2"/>
      <charset val="1"/>
    </font>
    <font>
      <b/>
      <sz val="8"/>
      <color rgb="FFFF0000"/>
      <name val="Arial"/>
      <family val="2"/>
    </font>
    <font>
      <b/>
      <sz val="10.5"/>
      <color theme="1"/>
      <name val="Calibri"/>
      <family val="2"/>
      <scheme val="minor"/>
    </font>
    <font>
      <b/>
      <sz val="14"/>
      <color rgb="FFFF0000"/>
      <name val="Calibri"/>
      <family val="2"/>
      <scheme val="minor"/>
    </font>
    <font>
      <b/>
      <sz val="8"/>
      <color rgb="FFFF0000"/>
      <name val="Arial"/>
      <family val="2"/>
      <charset val="1"/>
    </font>
    <font>
      <sz val="8"/>
      <color rgb="FF000000"/>
      <name val="Verdana"/>
      <family val="2"/>
    </font>
    <font>
      <b/>
      <sz val="16"/>
      <color rgb="FF000000"/>
      <name val="Calibri"/>
      <family val="2"/>
    </font>
    <font>
      <b/>
      <sz val="11"/>
      <color rgb="FF000000"/>
      <name val="Calibri"/>
      <family val="2"/>
    </font>
    <font>
      <b/>
      <sz val="12"/>
      <color rgb="FF000000"/>
      <name val="Calibri"/>
      <family val="2"/>
    </font>
    <font>
      <b/>
      <sz val="12"/>
      <color rgb="FFFF0000"/>
      <name val="Calibri"/>
      <family val="2"/>
    </font>
    <font>
      <sz val="11"/>
      <color rgb="FF000000"/>
      <name val="Calibri"/>
      <family val="2"/>
      <charset val="1"/>
    </font>
    <font>
      <b/>
      <sz val="8"/>
      <color rgb="FFFF0000"/>
      <name val="Calibri"/>
      <family val="2"/>
      <charset val="1"/>
    </font>
    <font>
      <b/>
      <sz val="8"/>
      <color rgb="FFFF0000"/>
      <name val="Verdana"/>
      <family val="2"/>
    </font>
    <font>
      <b/>
      <sz val="10"/>
      <name val="Arial"/>
      <family val="2"/>
    </font>
    <font>
      <sz val="10"/>
      <name val="Arial"/>
      <family val="2"/>
    </font>
    <font>
      <sz val="10"/>
      <color indexed="8"/>
      <name val="Calibri"/>
      <family val="2"/>
    </font>
    <font>
      <b/>
      <sz val="8"/>
      <name val="Arial"/>
      <family val="2"/>
    </font>
    <font>
      <sz val="8"/>
      <color theme="0"/>
      <name val="Arial"/>
      <family val="2"/>
      <charset val="1"/>
    </font>
    <font>
      <b/>
      <sz val="8"/>
      <color theme="0"/>
      <name val="Arial"/>
      <family val="2"/>
      <charset val="1"/>
    </font>
  </fonts>
  <fills count="25">
    <fill>
      <patternFill patternType="none"/>
    </fill>
    <fill>
      <patternFill patternType="gray125"/>
    </fill>
    <fill>
      <patternFill patternType="solid">
        <fgColor rgb="FFFF6600"/>
        <bgColor rgb="FFFF9900"/>
      </patternFill>
    </fill>
    <fill>
      <patternFill patternType="solid">
        <fgColor rgb="FFC3D69B"/>
        <bgColor rgb="FFC0C0C0"/>
      </patternFill>
    </fill>
    <fill>
      <patternFill patternType="solid">
        <fgColor theme="6" tint="0.39997558519241921"/>
        <bgColor indexed="64"/>
      </patternFill>
    </fill>
    <fill>
      <patternFill patternType="solid">
        <fgColor rgb="FFFFFF00"/>
        <bgColor indexed="64"/>
      </patternFill>
    </fill>
    <fill>
      <patternFill patternType="solid">
        <fgColor rgb="FFFFFF00"/>
        <bgColor rgb="FFFFFF00"/>
      </patternFill>
    </fill>
    <fill>
      <patternFill patternType="solid">
        <fgColor rgb="FFFFFF00"/>
        <bgColor rgb="FFFFFFCC"/>
      </patternFill>
    </fill>
    <fill>
      <patternFill patternType="solid">
        <fgColor rgb="FFFFFF00"/>
        <bgColor rgb="FF99CCFF"/>
      </patternFill>
    </fill>
    <fill>
      <patternFill patternType="solid">
        <fgColor rgb="FFFFFF00"/>
        <bgColor rgb="FF008080"/>
      </patternFill>
    </fill>
    <fill>
      <patternFill patternType="solid">
        <fgColor theme="6" tint="0.39997558519241921"/>
        <bgColor rgb="FFC0C0C0"/>
      </patternFill>
    </fill>
    <fill>
      <patternFill patternType="solid">
        <fgColor theme="0"/>
        <bgColor indexed="64"/>
      </patternFill>
    </fill>
    <fill>
      <patternFill patternType="solid">
        <fgColor theme="0"/>
        <bgColor rgb="FFFFFF00"/>
      </patternFill>
    </fill>
    <fill>
      <patternFill patternType="solid">
        <fgColor theme="0"/>
        <bgColor rgb="FFFFFFCC"/>
      </patternFill>
    </fill>
    <fill>
      <patternFill patternType="solid">
        <fgColor theme="0"/>
        <bgColor rgb="FF99CCFF"/>
      </patternFill>
    </fill>
    <fill>
      <patternFill patternType="solid">
        <fgColor theme="0"/>
        <bgColor rgb="FF008080"/>
      </patternFill>
    </fill>
    <fill>
      <patternFill patternType="solid">
        <fgColor theme="9" tint="0.59999389629810485"/>
        <bgColor indexed="64"/>
      </patternFill>
    </fill>
    <fill>
      <patternFill patternType="solid">
        <fgColor theme="6" tint="-0.249977111117893"/>
        <bgColor indexed="64"/>
      </patternFill>
    </fill>
    <fill>
      <patternFill patternType="solid">
        <fgColor theme="6" tint="-0.249977111117893"/>
        <bgColor rgb="FFC0C0C0"/>
      </patternFill>
    </fill>
    <fill>
      <patternFill patternType="solid">
        <fgColor theme="9" tint="0.39997558519241921"/>
        <bgColor indexed="64"/>
      </patternFill>
    </fill>
    <fill>
      <patternFill patternType="solid">
        <fgColor rgb="FFFF0000"/>
        <bgColor indexed="64"/>
      </patternFill>
    </fill>
    <fill>
      <patternFill patternType="solid">
        <fgColor rgb="FFFF0000"/>
        <bgColor rgb="FF99CCFF"/>
      </patternFill>
    </fill>
    <fill>
      <patternFill patternType="solid">
        <fgColor rgb="FFFF0000"/>
        <bgColor rgb="FFFFFFCC"/>
      </patternFill>
    </fill>
    <fill>
      <patternFill patternType="solid">
        <fgColor rgb="FFFF0000"/>
        <bgColor rgb="FFFFFF00"/>
      </patternFill>
    </fill>
    <fill>
      <patternFill patternType="solid">
        <fgColor rgb="FFFF0000"/>
        <bgColor rgb="FF008080"/>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double">
        <color theme="4"/>
      </left>
      <right style="double">
        <color theme="4"/>
      </right>
      <top style="double">
        <color theme="4"/>
      </top>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theme="4"/>
      </left>
      <right style="double">
        <color theme="4"/>
      </right>
      <top style="double">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4">
    <xf numFmtId="0" fontId="0" fillId="0" borderId="0"/>
    <xf numFmtId="0" fontId="2" fillId="2" borderId="0" applyBorder="0" applyProtection="0"/>
    <xf numFmtId="0" fontId="1" fillId="0" borderId="0"/>
    <xf numFmtId="9" fontId="26" fillId="0" borderId="0" applyFont="0" applyFill="0" applyBorder="0" applyAlignment="0" applyProtection="0"/>
  </cellStyleXfs>
  <cellXfs count="242">
    <xf numFmtId="0" fontId="0" fillId="0" borderId="0" xfId="0"/>
    <xf numFmtId="0" fontId="0" fillId="0" borderId="0" xfId="0" applyAlignment="1">
      <alignment horizontal="center"/>
    </xf>
    <xf numFmtId="1" fontId="0" fillId="0" borderId="0" xfId="0" applyNumberFormat="1" applyAlignment="1">
      <alignment horizontal="center"/>
    </xf>
    <xf numFmtId="0" fontId="0" fillId="0" borderId="0" xfId="0" applyAlignment="1">
      <alignment horizontal="center"/>
    </xf>
    <xf numFmtId="164" fontId="0" fillId="0" borderId="0" xfId="0" applyNumberFormat="1"/>
    <xf numFmtId="0" fontId="5" fillId="0" borderId="0" xfId="0" applyFont="1" applyAlignment="1">
      <alignment horizontal="center" wrapText="1"/>
    </xf>
    <xf numFmtId="0" fontId="6" fillId="0" borderId="0" xfId="0" applyFont="1"/>
    <xf numFmtId="0" fontId="0" fillId="0" borderId="0" xfId="0" applyAlignment="1">
      <alignment vertical="center"/>
    </xf>
    <xf numFmtId="0" fontId="0" fillId="0" borderId="2" xfId="0" applyBorder="1" applyAlignment="1">
      <alignment horizontal="center"/>
    </xf>
    <xf numFmtId="0" fontId="6" fillId="5" borderId="1" xfId="0" applyFont="1" applyFill="1" applyBorder="1" applyAlignment="1">
      <alignment horizontal="left" vertical="center" wrapText="1"/>
    </xf>
    <xf numFmtId="2" fontId="6"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1" fontId="6" fillId="5" borderId="1" xfId="0" applyNumberFormat="1" applyFont="1" applyFill="1" applyBorder="1" applyAlignment="1">
      <alignment horizontal="center" vertical="center" wrapText="1"/>
    </xf>
    <xf numFmtId="2" fontId="6" fillId="5" borderId="1" xfId="0" applyNumberFormat="1" applyFont="1" applyFill="1" applyBorder="1" applyAlignment="1">
      <alignment horizontal="right" vertical="center" wrapText="1"/>
    </xf>
    <xf numFmtId="164" fontId="6" fillId="5" borderId="1" xfId="0" applyNumberFormat="1" applyFont="1" applyFill="1" applyBorder="1" applyAlignment="1">
      <alignment horizontal="right" vertical="center" wrapText="1"/>
    </xf>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15" fillId="0" borderId="1" xfId="0" applyFont="1" applyBorder="1" applyAlignment="1">
      <alignment horizontal="center"/>
    </xf>
    <xf numFmtId="164" fontId="0" fillId="0" borderId="0" xfId="0" applyNumberFormat="1" applyAlignment="1">
      <alignment horizontal="center"/>
    </xf>
    <xf numFmtId="166" fontId="8" fillId="5" borderId="1" xfId="0" applyNumberFormat="1" applyFont="1" applyFill="1" applyBorder="1" applyAlignment="1">
      <alignment horizontal="center" vertical="center" wrapText="1"/>
    </xf>
    <xf numFmtId="0" fontId="7" fillId="5" borderId="1" xfId="0" applyFont="1" applyFill="1" applyBorder="1" applyAlignment="1">
      <alignment horizontal="left" vertical="center" wrapText="1"/>
    </xf>
    <xf numFmtId="2" fontId="7" fillId="5" borderId="1" xfId="0" applyNumberFormat="1" applyFont="1" applyFill="1" applyBorder="1" applyAlignment="1">
      <alignment horizontal="right" vertical="center" wrapText="1"/>
    </xf>
    <xf numFmtId="164" fontId="7" fillId="5" borderId="1" xfId="0" applyNumberFormat="1" applyFont="1" applyFill="1" applyBorder="1" applyAlignment="1">
      <alignment horizontal="right" vertical="center" wrapText="1"/>
    </xf>
    <xf numFmtId="2" fontId="7" fillId="5" borderId="1" xfId="0" applyNumberFormat="1" applyFont="1" applyFill="1" applyBorder="1" applyAlignment="1">
      <alignment horizontal="center" vertical="center" wrapText="1"/>
    </xf>
    <xf numFmtId="1" fontId="7"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11" fillId="5"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8" fillId="5" borderId="1" xfId="0" applyFont="1" applyFill="1" applyBorder="1" applyAlignment="1">
      <alignment horizontal="left" wrapText="1"/>
    </xf>
    <xf numFmtId="165" fontId="8" fillId="5" borderId="1" xfId="0" applyNumberFormat="1" applyFont="1" applyFill="1" applyBorder="1" applyAlignment="1">
      <alignment horizontal="right" wrapText="1"/>
    </xf>
    <xf numFmtId="166" fontId="8" fillId="5" borderId="1" xfId="0" applyNumberFormat="1" applyFont="1" applyFill="1" applyBorder="1" applyAlignment="1">
      <alignment horizontal="right"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15" fillId="0" borderId="1" xfId="0" applyFont="1" applyBorder="1" applyAlignment="1">
      <alignment horizontal="right"/>
    </xf>
    <xf numFmtId="2" fontId="6" fillId="11" borderId="1" xfId="0" applyNumberFormat="1" applyFont="1" applyFill="1" applyBorder="1" applyAlignment="1">
      <alignment horizontal="center" vertical="center" wrapText="1"/>
    </xf>
    <xf numFmtId="0" fontId="6" fillId="11" borderId="1" xfId="0" applyFont="1" applyFill="1" applyBorder="1" applyAlignment="1">
      <alignment horizontal="left" vertical="center" wrapText="1"/>
    </xf>
    <xf numFmtId="0" fontId="6" fillId="11" borderId="1" xfId="0" applyFont="1" applyFill="1" applyBorder="1" applyAlignment="1">
      <alignment horizontal="center" vertical="center" wrapText="1"/>
    </xf>
    <xf numFmtId="1" fontId="6" fillId="11" borderId="1" xfId="0" applyNumberFormat="1" applyFont="1" applyFill="1" applyBorder="1" applyAlignment="1">
      <alignment horizontal="center" vertical="center" wrapText="1"/>
    </xf>
    <xf numFmtId="2" fontId="6" fillId="11" borderId="1" xfId="0" applyNumberFormat="1" applyFont="1" applyFill="1" applyBorder="1" applyAlignment="1">
      <alignment horizontal="right" vertical="center" wrapText="1"/>
    </xf>
    <xf numFmtId="164" fontId="6" fillId="11" borderId="1" xfId="0" applyNumberFormat="1" applyFont="1" applyFill="1" applyBorder="1" applyAlignment="1">
      <alignment horizontal="right" vertical="center" wrapText="1"/>
    </xf>
    <xf numFmtId="164" fontId="6" fillId="12" borderId="1" xfId="0" applyNumberFormat="1" applyFont="1" applyFill="1" applyBorder="1" applyAlignment="1">
      <alignment horizontal="right" vertical="center" wrapText="1"/>
    </xf>
    <xf numFmtId="0" fontId="6" fillId="13" borderId="1"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0" fillId="11" borderId="0" xfId="0" applyFill="1" applyAlignment="1">
      <alignment vertical="center"/>
    </xf>
    <xf numFmtId="0" fontId="7" fillId="14" borderId="1" xfId="0" applyFont="1" applyFill="1" applyBorder="1" applyAlignment="1">
      <alignment horizontal="center" vertical="center" wrapText="1"/>
    </xf>
    <xf numFmtId="1" fontId="7" fillId="11" borderId="1" xfId="0" applyNumberFormat="1" applyFont="1" applyFill="1" applyBorder="1" applyAlignment="1">
      <alignment horizontal="center" vertical="center" wrapText="1"/>
    </xf>
    <xf numFmtId="0" fontId="7" fillId="11" borderId="1" xfId="0" applyFont="1" applyFill="1" applyBorder="1" applyAlignment="1">
      <alignment horizontal="left" vertical="center" wrapText="1"/>
    </xf>
    <xf numFmtId="0" fontId="7" fillId="11" borderId="1" xfId="0" applyFont="1" applyFill="1" applyBorder="1" applyAlignment="1">
      <alignment horizontal="center" vertical="center" wrapText="1"/>
    </xf>
    <xf numFmtId="0" fontId="9" fillId="11" borderId="1" xfId="0" applyFont="1" applyFill="1" applyBorder="1" applyAlignment="1">
      <alignment horizontal="left" vertical="center" wrapText="1"/>
    </xf>
    <xf numFmtId="0" fontId="11" fillId="11" borderId="1" xfId="0" applyFont="1" applyFill="1" applyBorder="1" applyAlignment="1">
      <alignment horizontal="left" wrapText="1"/>
    </xf>
    <xf numFmtId="165" fontId="11" fillId="11" borderId="1" xfId="0" applyNumberFormat="1" applyFont="1" applyFill="1" applyBorder="1" applyAlignment="1">
      <alignment horizontal="right" wrapText="1"/>
    </xf>
    <xf numFmtId="166" fontId="11" fillId="11" borderId="1" xfId="0" applyNumberFormat="1" applyFont="1" applyFill="1" applyBorder="1" applyAlignment="1">
      <alignment horizontal="right" wrapText="1"/>
    </xf>
    <xf numFmtId="166" fontId="11" fillId="11" borderId="1" xfId="0" applyNumberFormat="1" applyFont="1" applyFill="1" applyBorder="1" applyAlignment="1">
      <alignment horizontal="center" vertical="center" wrapText="1"/>
    </xf>
    <xf numFmtId="0" fontId="10" fillId="11" borderId="1" xfId="0" applyFont="1" applyFill="1" applyBorder="1" applyAlignment="1">
      <alignment horizontal="center" vertical="center" wrapText="1"/>
    </xf>
    <xf numFmtId="0" fontId="3" fillId="11" borderId="0" xfId="0" applyFont="1" applyFill="1" applyAlignment="1">
      <alignment vertical="center"/>
    </xf>
    <xf numFmtId="2" fontId="7" fillId="11" borderId="1" xfId="0" applyNumberFormat="1" applyFont="1" applyFill="1" applyBorder="1" applyAlignment="1">
      <alignment horizontal="center" vertical="center" wrapText="1"/>
    </xf>
    <xf numFmtId="2" fontId="7" fillId="11" borderId="1" xfId="0" applyNumberFormat="1" applyFont="1" applyFill="1" applyBorder="1" applyAlignment="1">
      <alignment horizontal="right" vertical="center" wrapText="1"/>
    </xf>
    <xf numFmtId="164" fontId="7" fillId="11" borderId="1" xfId="0" applyNumberFormat="1" applyFont="1" applyFill="1" applyBorder="1" applyAlignment="1">
      <alignment horizontal="right" vertical="center" wrapText="1"/>
    </xf>
    <xf numFmtId="0" fontId="7" fillId="13" borderId="1" xfId="0" applyFont="1" applyFill="1" applyBorder="1" applyAlignment="1">
      <alignment horizontal="center" vertical="center" wrapText="1"/>
    </xf>
    <xf numFmtId="0" fontId="11" fillId="11" borderId="1" xfId="0" applyFont="1" applyFill="1" applyBorder="1" applyAlignment="1">
      <alignment horizontal="left" vertical="center" wrapText="1"/>
    </xf>
    <xf numFmtId="0" fontId="7" fillId="11" borderId="1" xfId="0" applyFont="1" applyFill="1" applyBorder="1" applyAlignment="1">
      <alignment vertical="center" wrapText="1"/>
    </xf>
    <xf numFmtId="1" fontId="7" fillId="11" borderId="1" xfId="0" applyNumberFormat="1" applyFont="1" applyFill="1" applyBorder="1" applyAlignment="1">
      <alignment vertical="center" wrapText="1"/>
    </xf>
    <xf numFmtId="0" fontId="11" fillId="11" borderId="1" xfId="0" applyFont="1" applyFill="1" applyBorder="1" applyAlignment="1">
      <alignment vertical="center" wrapText="1"/>
    </xf>
    <xf numFmtId="0" fontId="9" fillId="11" borderId="1" xfId="0" applyFont="1" applyFill="1" applyBorder="1" applyAlignment="1">
      <alignment vertical="center" wrapText="1"/>
    </xf>
    <xf numFmtId="165" fontId="11" fillId="11" borderId="1" xfId="0" applyNumberFormat="1" applyFont="1" applyFill="1" applyBorder="1" applyAlignment="1">
      <alignment vertical="center" wrapText="1"/>
    </xf>
    <xf numFmtId="166" fontId="11" fillId="11" borderId="1" xfId="0" applyNumberFormat="1" applyFont="1" applyFill="1" applyBorder="1" applyAlignment="1">
      <alignment vertical="center" wrapText="1"/>
    </xf>
    <xf numFmtId="0" fontId="8" fillId="11" borderId="1" xfId="0" applyFont="1" applyFill="1" applyBorder="1" applyAlignment="1">
      <alignment horizontal="left" vertical="center" wrapText="1"/>
    </xf>
    <xf numFmtId="0" fontId="12" fillId="11" borderId="1" xfId="0" applyFont="1" applyFill="1" applyBorder="1" applyAlignment="1">
      <alignment horizontal="left" vertical="center" wrapText="1"/>
    </xf>
    <xf numFmtId="165" fontId="11" fillId="11" borderId="1" xfId="0" applyNumberFormat="1" applyFont="1" applyFill="1" applyBorder="1" applyAlignment="1">
      <alignment horizontal="right" vertical="center" wrapText="1"/>
    </xf>
    <xf numFmtId="166" fontId="11" fillId="11" borderId="1" xfId="0" applyNumberFormat="1" applyFont="1" applyFill="1" applyBorder="1" applyAlignment="1">
      <alignment horizontal="right" vertical="center" wrapText="1"/>
    </xf>
    <xf numFmtId="0" fontId="8" fillId="11" borderId="1" xfId="0" applyFont="1" applyFill="1" applyBorder="1" applyAlignment="1">
      <alignment horizontal="left" wrapText="1"/>
    </xf>
    <xf numFmtId="165" fontId="8" fillId="11" borderId="1" xfId="0" applyNumberFormat="1" applyFont="1" applyFill="1" applyBorder="1" applyAlignment="1">
      <alignment horizontal="right" wrapText="1"/>
    </xf>
    <xf numFmtId="166" fontId="8" fillId="11" borderId="1" xfId="0" applyNumberFormat="1" applyFont="1" applyFill="1" applyBorder="1" applyAlignment="1">
      <alignment horizontal="right" wrapText="1"/>
    </xf>
    <xf numFmtId="166" fontId="8" fillId="11" borderId="1" xfId="0" applyNumberFormat="1" applyFont="1" applyFill="1" applyBorder="1" applyAlignment="1">
      <alignment horizontal="center" vertical="center" wrapText="1"/>
    </xf>
    <xf numFmtId="0" fontId="0" fillId="11" borderId="0" xfId="0" applyFont="1" applyFill="1" applyAlignment="1">
      <alignment vertical="center"/>
    </xf>
    <xf numFmtId="0" fontId="0" fillId="11" borderId="0" xfId="0" applyFill="1"/>
    <xf numFmtId="164" fontId="6" fillId="11" borderId="1" xfId="0" applyNumberFormat="1" applyFont="1" applyFill="1" applyBorder="1" applyAlignment="1">
      <alignment horizontal="right" vertical="center"/>
    </xf>
    <xf numFmtId="0" fontId="14" fillId="11" borderId="0" xfId="0" applyFont="1" applyFill="1" applyAlignment="1">
      <alignment vertical="center"/>
    </xf>
    <xf numFmtId="0" fontId="0" fillId="5" borderId="0" xfId="0" applyFill="1" applyAlignment="1">
      <alignment vertical="center"/>
    </xf>
    <xf numFmtId="0" fontId="0" fillId="0" borderId="3" xfId="0" applyBorder="1" applyAlignment="1"/>
    <xf numFmtId="0" fontId="20" fillId="15" borderId="1"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15" fillId="0" borderId="5" xfId="0" applyFont="1" applyBorder="1" applyAlignment="1"/>
    <xf numFmtId="0" fontId="15" fillId="0" borderId="6" xfId="0" applyFont="1" applyBorder="1" applyAlignment="1"/>
    <xf numFmtId="166" fontId="8" fillId="5" borderId="1" xfId="0" applyNumberFormat="1" applyFont="1" applyFill="1" applyBorder="1" applyAlignment="1">
      <alignment horizontal="right" vertical="center" wrapText="1"/>
    </xf>
    <xf numFmtId="0" fontId="10" fillId="13" borderId="1" xfId="0" applyFont="1" applyFill="1" applyBorder="1" applyAlignment="1">
      <alignment horizontal="center" vertical="center" wrapText="1"/>
    </xf>
    <xf numFmtId="0" fontId="3" fillId="5" borderId="0" xfId="0" applyFont="1" applyFill="1" applyAlignment="1">
      <alignment vertical="center"/>
    </xf>
    <xf numFmtId="164" fontId="15" fillId="16" borderId="1" xfId="0" applyNumberFormat="1" applyFont="1" applyFill="1" applyBorder="1" applyAlignment="1">
      <alignment horizontal="right"/>
    </xf>
    <xf numFmtId="167" fontId="0" fillId="0" borderId="0" xfId="0" applyNumberFormat="1" applyAlignment="1">
      <alignment horizontal="center" vertical="center"/>
    </xf>
    <xf numFmtId="0" fontId="0" fillId="0" borderId="3" xfId="0" applyBorder="1" applyAlignment="1">
      <alignment horizontal="center" vertical="center"/>
    </xf>
    <xf numFmtId="167" fontId="15" fillId="0" borderId="1" xfId="0" applyNumberFormat="1" applyFont="1" applyBorder="1" applyAlignment="1">
      <alignment horizontal="center" vertical="center"/>
    </xf>
    <xf numFmtId="0" fontId="0" fillId="0" borderId="0" xfId="0" applyAlignment="1">
      <alignment horizontal="center" vertical="center"/>
    </xf>
    <xf numFmtId="0" fontId="16" fillId="0" borderId="1" xfId="0" applyFont="1" applyBorder="1" applyAlignment="1">
      <alignment horizontal="center" vertical="center"/>
    </xf>
    <xf numFmtId="167" fontId="6" fillId="16" borderId="1" xfId="0" applyNumberFormat="1" applyFont="1" applyFill="1" applyBorder="1" applyAlignment="1">
      <alignment horizontal="center" vertical="center" wrapText="1"/>
    </xf>
    <xf numFmtId="167" fontId="7" fillId="16" borderId="1" xfId="0" applyNumberFormat="1" applyFont="1" applyFill="1" applyBorder="1" applyAlignment="1">
      <alignment horizontal="center" vertical="center" wrapText="1"/>
    </xf>
    <xf numFmtId="166" fontId="11" fillId="16" borderId="1" xfId="0" applyNumberFormat="1" applyFont="1" applyFill="1" applyBorder="1" applyAlignment="1">
      <alignment horizontal="center" vertical="center" wrapText="1"/>
    </xf>
    <xf numFmtId="167" fontId="11" fillId="16" borderId="1" xfId="0" applyNumberFormat="1" applyFont="1" applyFill="1" applyBorder="1" applyAlignment="1">
      <alignment horizontal="center" vertical="center" wrapText="1"/>
    </xf>
    <xf numFmtId="167" fontId="8" fillId="16" borderId="1" xfId="0" applyNumberFormat="1" applyFont="1" applyFill="1" applyBorder="1" applyAlignment="1">
      <alignment horizontal="center" vertical="center" wrapText="1"/>
    </xf>
    <xf numFmtId="164" fontId="6" fillId="16" borderId="1" xfId="0" applyNumberFormat="1" applyFont="1" applyFill="1" applyBorder="1" applyAlignment="1">
      <alignment horizontal="center" vertical="center" wrapText="1"/>
    </xf>
    <xf numFmtId="0" fontId="0" fillId="0" borderId="0" xfId="0" applyFill="1" applyAlignment="1">
      <alignment vertical="center"/>
    </xf>
    <xf numFmtId="0" fontId="0" fillId="16" borderId="0" xfId="0" applyFill="1"/>
    <xf numFmtId="0" fontId="0" fillId="0" borderId="1" xfId="0" applyFill="1" applyBorder="1" applyAlignment="1">
      <alignment horizontal="center" vertical="top"/>
    </xf>
    <xf numFmtId="0" fontId="3" fillId="0" borderId="1" xfId="0" applyFont="1" applyFill="1" applyBorder="1" applyAlignment="1">
      <alignment horizontal="center" vertical="top"/>
    </xf>
    <xf numFmtId="0" fontId="0" fillId="0" borderId="1" xfId="0" applyFont="1" applyFill="1" applyBorder="1" applyAlignment="1">
      <alignment horizontal="center" vertical="top"/>
    </xf>
    <xf numFmtId="0" fontId="14" fillId="0" borderId="1" xfId="0" applyFont="1" applyFill="1" applyBorder="1" applyAlignment="1">
      <alignment horizontal="center" vertical="top"/>
    </xf>
    <xf numFmtId="169" fontId="0" fillId="0" borderId="0" xfId="0" applyNumberFormat="1" applyAlignment="1">
      <alignment horizontal="left"/>
    </xf>
    <xf numFmtId="0" fontId="0" fillId="0" borderId="1" xfId="0" applyBorder="1" applyAlignment="1">
      <alignment horizontal="center" vertical="center"/>
    </xf>
    <xf numFmtId="0" fontId="0" fillId="0" borderId="1" xfId="0" applyBorder="1"/>
    <xf numFmtId="169" fontId="0" fillId="0" borderId="0" xfId="0" applyNumberFormat="1" applyAlignment="1">
      <alignment vertical="center"/>
    </xf>
    <xf numFmtId="0" fontId="0" fillId="0" borderId="0" xfId="0" applyAlignment="1">
      <alignment horizontal="center" vertical="center" wrapText="1"/>
    </xf>
    <xf numFmtId="0" fontId="5" fillId="15" borderId="1" xfId="0" applyFont="1" applyFill="1" applyBorder="1" applyAlignment="1">
      <alignment horizontal="center" vertical="center" wrapText="1"/>
    </xf>
    <xf numFmtId="0" fontId="8" fillId="15"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164" fontId="23" fillId="0" borderId="8" xfId="0" applyNumberFormat="1" applyFont="1" applyBorder="1" applyAlignment="1">
      <alignment horizontal="center" wrapText="1"/>
    </xf>
    <xf numFmtId="0" fontId="0" fillId="11" borderId="0" xfId="0" applyFill="1" applyBorder="1" applyAlignment="1">
      <alignment horizontal="center" vertical="center" wrapText="1"/>
    </xf>
    <xf numFmtId="169" fontId="0" fillId="11" borderId="0" xfId="0" applyNumberFormat="1" applyFill="1" applyBorder="1" applyAlignment="1">
      <alignment horizontal="center" vertical="center"/>
    </xf>
    <xf numFmtId="0" fontId="21" fillId="0" borderId="0" xfId="0" applyFont="1" applyBorder="1" applyAlignment="1">
      <alignment horizontal="center" vertical="center" wrapText="1"/>
    </xf>
    <xf numFmtId="170" fontId="0" fillId="11" borderId="0" xfId="0" applyNumberFormat="1" applyFill="1" applyBorder="1" applyAlignment="1">
      <alignment horizontal="center" vertical="center"/>
    </xf>
    <xf numFmtId="0" fontId="14" fillId="11" borderId="0" xfId="0" applyFont="1" applyFill="1" applyBorder="1" applyAlignment="1">
      <alignment horizontal="center" vertical="center" wrapText="1"/>
    </xf>
    <xf numFmtId="169" fontId="14" fillId="11" borderId="0"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169" fontId="0" fillId="11" borderId="0" xfId="0" applyNumberFormat="1" applyFont="1" applyFill="1" applyBorder="1" applyAlignment="1">
      <alignment horizontal="center" vertical="center"/>
    </xf>
    <xf numFmtId="0" fontId="0" fillId="11" borderId="0" xfId="0" applyFont="1" applyFill="1" applyBorder="1" applyAlignment="1">
      <alignment horizontal="center" vertical="center" wrapText="1"/>
    </xf>
    <xf numFmtId="0" fontId="0" fillId="11" borderId="0" xfId="0" applyFill="1" applyBorder="1" applyAlignment="1">
      <alignment vertical="center"/>
    </xf>
    <xf numFmtId="0" fontId="0" fillId="0" borderId="0" xfId="0" applyBorder="1" applyAlignment="1">
      <alignment horizontal="center" vertical="center" wrapText="1"/>
    </xf>
    <xf numFmtId="169" fontId="0" fillId="0" borderId="0" xfId="0" applyNumberFormat="1" applyBorder="1" applyAlignment="1">
      <alignment vertical="center"/>
    </xf>
    <xf numFmtId="169" fontId="3" fillId="11" borderId="0" xfId="0" applyNumberFormat="1" applyFont="1" applyFill="1" applyBorder="1" applyAlignment="1">
      <alignment horizontal="center" vertical="center"/>
    </xf>
    <xf numFmtId="0" fontId="3" fillId="11" borderId="0" xfId="0" applyFont="1" applyFill="1" applyBorder="1" applyAlignment="1">
      <alignment vertical="center"/>
    </xf>
    <xf numFmtId="0" fontId="3" fillId="11" borderId="0" xfId="0" applyFont="1" applyFill="1" applyBorder="1" applyAlignment="1">
      <alignment horizontal="center" vertical="center" wrapText="1"/>
    </xf>
    <xf numFmtId="0" fontId="0" fillId="11" borderId="3" xfId="0" applyFill="1" applyBorder="1" applyAlignment="1"/>
    <xf numFmtId="164" fontId="0" fillId="11" borderId="0" xfId="0" applyNumberFormat="1" applyFill="1"/>
    <xf numFmtId="164" fontId="24" fillId="11" borderId="8" xfId="0" applyNumberFormat="1" applyFont="1" applyFill="1" applyBorder="1"/>
    <xf numFmtId="164" fontId="20" fillId="11" borderId="1" xfId="0" applyNumberFormat="1" applyFont="1" applyFill="1" applyBorder="1" applyAlignment="1">
      <alignment horizontal="right" vertical="center" wrapText="1"/>
    </xf>
    <xf numFmtId="167" fontId="20" fillId="11" borderId="1" xfId="0" applyNumberFormat="1" applyFont="1" applyFill="1" applyBorder="1" applyAlignment="1">
      <alignment horizontal="center" vertical="center" wrapText="1"/>
    </xf>
    <xf numFmtId="164" fontId="20" fillId="11" borderId="1" xfId="0" applyNumberFormat="1" applyFont="1" applyFill="1" applyBorder="1" applyAlignment="1">
      <alignment horizontal="center" vertical="center" wrapText="1"/>
    </xf>
    <xf numFmtId="170" fontId="15" fillId="11" borderId="1" xfId="0" applyNumberFormat="1" applyFont="1" applyFill="1" applyBorder="1" applyAlignment="1">
      <alignment horizontal="center" vertical="center"/>
    </xf>
    <xf numFmtId="167" fontId="17" fillId="11" borderId="1" xfId="0" applyNumberFormat="1" applyFont="1" applyFill="1" applyBorder="1" applyAlignment="1">
      <alignment horizontal="center" vertical="center" wrapText="1"/>
    </xf>
    <xf numFmtId="166" fontId="17" fillId="11" borderId="1" xfId="0" applyNumberFormat="1" applyFont="1" applyFill="1" applyBorder="1" applyAlignment="1">
      <alignment horizontal="center" vertical="center" wrapText="1"/>
    </xf>
    <xf numFmtId="166" fontId="17" fillId="11" borderId="1" xfId="0" applyNumberFormat="1" applyFont="1" applyFill="1" applyBorder="1" applyAlignment="1">
      <alignment horizontal="right" vertical="center" wrapText="1"/>
    </xf>
    <xf numFmtId="166" fontId="17" fillId="11" borderId="1" xfId="0" applyNumberFormat="1" applyFont="1" applyFill="1" applyBorder="1" applyAlignment="1">
      <alignment horizontal="center" wrapText="1"/>
    </xf>
    <xf numFmtId="0" fontId="27" fillId="11" borderId="0" xfId="0" applyFont="1" applyFill="1" applyAlignment="1">
      <alignment vertical="center" wrapText="1"/>
    </xf>
    <xf numFmtId="166" fontId="17" fillId="11" borderId="1" xfId="0" applyNumberFormat="1" applyFont="1" applyFill="1" applyBorder="1" applyAlignment="1">
      <alignment vertical="center" wrapText="1"/>
    </xf>
    <xf numFmtId="0" fontId="15" fillId="16" borderId="2" xfId="0" applyFont="1" applyFill="1" applyBorder="1" applyAlignment="1"/>
    <xf numFmtId="164" fontId="20" fillId="5" borderId="1" xfId="0" applyNumberFormat="1" applyFont="1" applyFill="1" applyBorder="1" applyAlignment="1">
      <alignment horizontal="right" vertical="center" wrapText="1"/>
    </xf>
    <xf numFmtId="167" fontId="20" fillId="5" borderId="1" xfId="0" applyNumberFormat="1" applyFont="1" applyFill="1" applyBorder="1" applyAlignment="1">
      <alignment horizontal="center" vertical="center" wrapText="1"/>
    </xf>
    <xf numFmtId="164" fontId="20" fillId="5" borderId="1" xfId="0" applyNumberFormat="1" applyFont="1" applyFill="1" applyBorder="1" applyAlignment="1">
      <alignment horizontal="center" vertical="center" wrapText="1"/>
    </xf>
    <xf numFmtId="0" fontId="21" fillId="5" borderId="0" xfId="0" applyFont="1" applyFill="1" applyBorder="1" applyAlignment="1">
      <alignment horizontal="center" vertical="center" wrapText="1"/>
    </xf>
    <xf numFmtId="169" fontId="0" fillId="5" borderId="0" xfId="0" applyNumberFormat="1" applyFill="1" applyBorder="1" applyAlignment="1">
      <alignment horizontal="center" vertical="center"/>
    </xf>
    <xf numFmtId="0" fontId="0" fillId="5" borderId="0" xfId="0" applyFill="1"/>
    <xf numFmtId="164" fontId="17" fillId="12" borderId="1" xfId="0" applyNumberFormat="1" applyFont="1" applyFill="1" applyBorder="1" applyAlignment="1">
      <alignment horizontal="right" vertical="center" wrapText="1"/>
    </xf>
    <xf numFmtId="164" fontId="17" fillId="6" borderId="1" xfId="0" applyNumberFormat="1" applyFont="1" applyFill="1" applyBorder="1" applyAlignment="1">
      <alignment horizontal="right" vertical="center" wrapText="1"/>
    </xf>
    <xf numFmtId="0" fontId="30" fillId="0" borderId="1" xfId="0" applyFont="1" applyBorder="1" applyAlignment="1">
      <alignment horizontal="center"/>
    </xf>
    <xf numFmtId="0" fontId="29" fillId="0" borderId="1" xfId="0" applyFont="1" applyBorder="1"/>
    <xf numFmtId="0" fontId="29" fillId="11" borderId="1" xfId="0" applyFont="1" applyFill="1" applyBorder="1"/>
    <xf numFmtId="0" fontId="30" fillId="0" borderId="1" xfId="0" applyFont="1" applyBorder="1" applyAlignment="1">
      <alignment horizontal="left" wrapText="1"/>
    </xf>
    <xf numFmtId="0" fontId="0" fillId="11" borderId="1" xfId="0" applyFill="1" applyBorder="1"/>
    <xf numFmtId="9" fontId="30" fillId="0" borderId="1" xfId="3" applyFont="1" applyBorder="1"/>
    <xf numFmtId="0" fontId="0" fillId="0" borderId="1" xfId="0" applyBorder="1" applyAlignment="1">
      <alignment horizontal="center" wrapText="1"/>
    </xf>
    <xf numFmtId="9" fontId="0" fillId="0" borderId="1" xfId="3" applyFont="1" applyBorder="1"/>
    <xf numFmtId="0" fontId="0" fillId="11" borderId="0" xfId="0" applyFill="1" applyBorder="1" applyAlignment="1"/>
    <xf numFmtId="164" fontId="0" fillId="0" borderId="0" xfId="0" applyNumberFormat="1" applyBorder="1"/>
    <xf numFmtId="164" fontId="0" fillId="11" borderId="0" xfId="0" applyNumberFormat="1" applyFill="1" applyBorder="1"/>
    <xf numFmtId="164" fontId="24" fillId="11" borderId="0" xfId="0" applyNumberFormat="1" applyFont="1" applyFill="1" applyBorder="1"/>
    <xf numFmtId="0" fontId="0" fillId="11" borderId="0" xfId="0" applyFill="1" applyBorder="1"/>
    <xf numFmtId="164" fontId="24" fillId="11" borderId="0" xfId="0" applyNumberFormat="1" applyFont="1" applyFill="1" applyBorder="1" applyAlignment="1">
      <alignment wrapText="1"/>
    </xf>
    <xf numFmtId="164" fontId="25" fillId="11" borderId="0" xfId="0" applyNumberFormat="1" applyFont="1" applyFill="1" applyBorder="1"/>
    <xf numFmtId="0" fontId="0" fillId="11" borderId="0" xfId="0" applyFill="1" applyBorder="1" applyAlignment="1">
      <alignment horizontal="center" vertical="center"/>
    </xf>
    <xf numFmtId="1" fontId="0" fillId="11" borderId="0" xfId="0" applyNumberFormat="1" applyFill="1" applyBorder="1" applyAlignment="1">
      <alignment horizontal="center"/>
    </xf>
    <xf numFmtId="0" fontId="5" fillId="3" borderId="1" xfId="0" applyFont="1" applyFill="1" applyBorder="1" applyAlignment="1">
      <alignment horizontal="center" vertical="center"/>
    </xf>
    <xf numFmtId="0" fontId="5" fillId="10" borderId="1" xfId="0" applyFont="1" applyFill="1" applyBorder="1" applyAlignment="1">
      <alignment horizontal="center" vertical="center"/>
    </xf>
    <xf numFmtId="164" fontId="5" fillId="10" borderId="1" xfId="0" applyNumberFormat="1" applyFont="1" applyFill="1" applyBorder="1" applyAlignment="1">
      <alignment horizontal="center" vertical="center"/>
    </xf>
    <xf numFmtId="164" fontId="5" fillId="3" borderId="1" xfId="0" applyNumberFormat="1" applyFont="1" applyFill="1" applyBorder="1" applyAlignment="1">
      <alignment horizontal="center" vertical="center"/>
    </xf>
    <xf numFmtId="167" fontId="17" fillId="4" borderId="1" xfId="0" applyNumberFormat="1" applyFont="1" applyFill="1" applyBorder="1" applyAlignment="1">
      <alignment horizontal="center" vertical="center"/>
    </xf>
    <xf numFmtId="0" fontId="17" fillId="4" borderId="1" xfId="0" applyFont="1" applyFill="1" applyBorder="1" applyAlignment="1">
      <alignment horizontal="center" vertical="center"/>
    </xf>
    <xf numFmtId="1" fontId="19" fillId="4" borderId="4" xfId="0" applyNumberFormat="1" applyFont="1" applyFill="1" applyBorder="1" applyAlignment="1">
      <alignment horizontal="center" vertical="center" textRotation="90"/>
    </xf>
    <xf numFmtId="168" fontId="17" fillId="4" borderId="7" xfId="0" applyNumberFormat="1" applyFont="1" applyFill="1" applyBorder="1" applyAlignment="1">
      <alignment horizontal="center" vertical="center"/>
    </xf>
    <xf numFmtId="164" fontId="6" fillId="6" borderId="1" xfId="0" applyNumberFormat="1" applyFont="1" applyFill="1" applyBorder="1" applyAlignment="1">
      <alignment horizontal="right" vertical="center" wrapText="1"/>
    </xf>
    <xf numFmtId="0" fontId="28" fillId="5" borderId="0" xfId="0" applyFont="1" applyFill="1" applyAlignment="1">
      <alignment horizontal="center" vertical="center" wrapText="1"/>
    </xf>
    <xf numFmtId="166" fontId="17" fillId="5" borderId="1" xfId="0" applyNumberFormat="1" applyFont="1" applyFill="1" applyBorder="1" applyAlignment="1">
      <alignment horizontal="center" vertical="center" wrapText="1"/>
    </xf>
    <xf numFmtId="166" fontId="17" fillId="5" borderId="1" xfId="0" applyNumberFormat="1" applyFont="1" applyFill="1" applyBorder="1" applyAlignment="1">
      <alignment horizontal="right" vertical="center" wrapText="1"/>
    </xf>
    <xf numFmtId="0" fontId="15" fillId="5" borderId="0" xfId="0" applyFont="1" applyFill="1" applyAlignment="1">
      <alignment horizontal="center" vertical="center" wrapText="1"/>
    </xf>
    <xf numFmtId="167" fontId="17" fillId="5" borderId="1" xfId="0" applyNumberFormat="1" applyFont="1" applyFill="1" applyBorder="1" applyAlignment="1">
      <alignment horizontal="center" vertical="center" wrapText="1"/>
    </xf>
    <xf numFmtId="168" fontId="0" fillId="0" borderId="0" xfId="0" applyNumberFormat="1" applyBorder="1"/>
    <xf numFmtId="0" fontId="0" fillId="0" borderId="0" xfId="0" applyBorder="1"/>
    <xf numFmtId="0" fontId="29" fillId="0" borderId="1" xfId="0" applyFont="1" applyBorder="1" applyAlignment="1">
      <alignment horizontal="center"/>
    </xf>
    <xf numFmtId="0" fontId="32" fillId="19" borderId="7" xfId="0" applyFont="1" applyFill="1" applyBorder="1" applyAlignment="1">
      <alignment horizontal="center" vertical="center" wrapText="1"/>
    </xf>
    <xf numFmtId="0" fontId="0" fillId="0" borderId="0" xfId="0" applyNumberFormat="1" applyAlignment="1">
      <alignment horizontal="center"/>
    </xf>
    <xf numFmtId="168" fontId="0" fillId="0" borderId="0" xfId="0" applyNumberFormat="1"/>
    <xf numFmtId="168" fontId="0" fillId="11" borderId="0" xfId="0" applyNumberFormat="1" applyFill="1"/>
    <xf numFmtId="0" fontId="5" fillId="10" borderId="1" xfId="0" applyFont="1" applyFill="1" applyBorder="1" applyAlignment="1">
      <alignment horizontal="center" vertical="center" wrapText="1"/>
    </xf>
    <xf numFmtId="164" fontId="5" fillId="10" borderId="1" xfId="0" applyNumberFormat="1" applyFont="1" applyFill="1" applyBorder="1" applyAlignment="1">
      <alignment horizontal="center" vertical="center" wrapText="1"/>
    </xf>
    <xf numFmtId="0" fontId="5" fillId="18" borderId="1" xfId="0" applyFont="1" applyFill="1" applyBorder="1" applyAlignment="1">
      <alignment horizontal="center" vertical="center" wrapText="1"/>
    </xf>
    <xf numFmtId="164" fontId="6" fillId="11" borderId="9" xfId="0" applyNumberFormat="1" applyFont="1" applyFill="1" applyBorder="1" applyAlignment="1">
      <alignment horizontal="right" vertical="center" wrapText="1"/>
    </xf>
    <xf numFmtId="164" fontId="6" fillId="12" borderId="9" xfId="0" applyNumberFormat="1" applyFont="1" applyFill="1" applyBorder="1" applyAlignment="1">
      <alignment horizontal="right" vertical="center" wrapText="1"/>
    </xf>
    <xf numFmtId="164" fontId="17" fillId="12" borderId="9" xfId="0" applyNumberFormat="1" applyFont="1" applyFill="1" applyBorder="1" applyAlignment="1">
      <alignment horizontal="right" vertical="center" wrapText="1"/>
    </xf>
    <xf numFmtId="0" fontId="15" fillId="0" borderId="5" xfId="0" applyFont="1" applyBorder="1" applyAlignment="1">
      <alignment horizontal="right"/>
    </xf>
    <xf numFmtId="164" fontId="15" fillId="16" borderId="10" xfId="0" applyNumberFormat="1" applyFont="1" applyFill="1" applyBorder="1" applyAlignment="1">
      <alignment horizontal="right"/>
    </xf>
    <xf numFmtId="164" fontId="16" fillId="0" borderId="8" xfId="0" applyNumberFormat="1" applyFont="1" applyBorder="1"/>
    <xf numFmtId="164" fontId="16" fillId="16" borderId="11" xfId="0" applyNumberFormat="1" applyFont="1" applyFill="1" applyBorder="1"/>
    <xf numFmtId="164" fontId="29" fillId="11" borderId="8" xfId="0" applyNumberFormat="1" applyFont="1" applyFill="1" applyBorder="1"/>
    <xf numFmtId="164" fontId="29" fillId="0" borderId="8" xfId="0" applyNumberFormat="1" applyFont="1" applyBorder="1"/>
    <xf numFmtId="164" fontId="29" fillId="0" borderId="12" xfId="0" applyNumberFormat="1" applyFont="1" applyBorder="1"/>
    <xf numFmtId="164" fontId="22" fillId="0" borderId="0" xfId="0" applyNumberFormat="1" applyFont="1" applyBorder="1"/>
    <xf numFmtId="0" fontId="0" fillId="11" borderId="0" xfId="0" applyNumberFormat="1" applyFill="1" applyBorder="1" applyAlignment="1">
      <alignment horizontal="center"/>
    </xf>
    <xf numFmtId="168" fontId="0" fillId="11" borderId="0" xfId="0" applyNumberFormat="1" applyFill="1" applyBorder="1"/>
    <xf numFmtId="2" fontId="33" fillId="20" borderId="1" xfId="0" applyNumberFormat="1" applyFont="1" applyFill="1" applyBorder="1" applyAlignment="1">
      <alignment horizontal="center" vertical="center" wrapText="1"/>
    </xf>
    <xf numFmtId="0" fontId="33" fillId="20" borderId="1" xfId="0" applyFont="1" applyFill="1" applyBorder="1" applyAlignment="1">
      <alignment horizontal="left" vertical="center" wrapText="1"/>
    </xf>
    <xf numFmtId="0" fontId="33" fillId="20" borderId="1" xfId="0" applyFont="1" applyFill="1" applyBorder="1" applyAlignment="1">
      <alignment horizontal="center" vertical="center" wrapText="1"/>
    </xf>
    <xf numFmtId="1" fontId="33" fillId="20" borderId="1" xfId="0" applyNumberFormat="1" applyFont="1" applyFill="1" applyBorder="1" applyAlignment="1">
      <alignment horizontal="center" vertical="center" wrapText="1"/>
    </xf>
    <xf numFmtId="2" fontId="33" fillId="20" borderId="1" xfId="0" applyNumberFormat="1" applyFont="1" applyFill="1" applyBorder="1" applyAlignment="1">
      <alignment horizontal="right" vertical="center" wrapText="1"/>
    </xf>
    <xf numFmtId="164" fontId="33" fillId="20" borderId="1" xfId="0" applyNumberFormat="1" applyFont="1" applyFill="1" applyBorder="1" applyAlignment="1">
      <alignment horizontal="right" vertical="center" wrapText="1"/>
    </xf>
    <xf numFmtId="164" fontId="34" fillId="20" borderId="1" xfId="0" applyNumberFormat="1" applyFont="1" applyFill="1" applyBorder="1" applyAlignment="1">
      <alignment horizontal="right" vertical="center" wrapText="1"/>
    </xf>
    <xf numFmtId="167" fontId="34" fillId="20" borderId="1" xfId="0" applyNumberFormat="1" applyFont="1" applyFill="1" applyBorder="1" applyAlignment="1">
      <alignment horizontal="center" vertical="center" wrapText="1"/>
    </xf>
    <xf numFmtId="164" fontId="34" fillId="20" borderId="1" xfId="0" applyNumberFormat="1" applyFont="1" applyFill="1" applyBorder="1" applyAlignment="1">
      <alignment horizontal="center" vertical="center" wrapText="1"/>
    </xf>
    <xf numFmtId="0" fontId="33" fillId="21" borderId="1" xfId="0" applyFont="1" applyFill="1" applyBorder="1" applyAlignment="1">
      <alignment horizontal="center" vertical="center" wrapText="1"/>
    </xf>
    <xf numFmtId="0" fontId="33" fillId="22" borderId="1" xfId="0" applyFont="1" applyFill="1" applyBorder="1" applyAlignment="1">
      <alignment horizontal="center" vertical="center" wrapText="1"/>
    </xf>
    <xf numFmtId="164" fontId="33" fillId="23" borderId="1" xfId="0" applyNumberFormat="1" applyFont="1" applyFill="1" applyBorder="1" applyAlignment="1">
      <alignment horizontal="right" vertical="center" wrapText="1"/>
    </xf>
    <xf numFmtId="164" fontId="34" fillId="23" borderId="1" xfId="0" applyNumberFormat="1" applyFont="1" applyFill="1" applyBorder="1" applyAlignment="1">
      <alignment horizontal="right" vertical="center" wrapText="1"/>
    </xf>
    <xf numFmtId="0" fontId="34" fillId="24" borderId="1" xfId="0" applyFont="1" applyFill="1" applyBorder="1" applyAlignment="1">
      <alignment horizontal="center" vertical="center" wrapText="1"/>
    </xf>
    <xf numFmtId="1" fontId="0" fillId="0" borderId="0" xfId="0" applyNumberFormat="1"/>
    <xf numFmtId="1" fontId="0" fillId="11" borderId="0" xfId="0" applyNumberFormat="1" applyFill="1" applyBorder="1" applyAlignment="1"/>
    <xf numFmtId="1" fontId="0" fillId="0" borderId="3" xfId="0" applyNumberFormat="1" applyBorder="1" applyAlignment="1"/>
    <xf numFmtId="1" fontId="5" fillId="3" borderId="1" xfId="0" applyNumberFormat="1" applyFont="1" applyFill="1" applyBorder="1" applyAlignment="1">
      <alignment horizontal="center" vertical="center"/>
    </xf>
    <xf numFmtId="1" fontId="11" fillId="11" borderId="1" xfId="0" applyNumberFormat="1" applyFont="1" applyFill="1" applyBorder="1" applyAlignment="1">
      <alignment horizontal="center" vertical="center" wrapText="1"/>
    </xf>
    <xf numFmtId="1" fontId="8" fillId="11" borderId="1" xfId="0" applyNumberFormat="1" applyFont="1" applyFill="1" applyBorder="1" applyAlignment="1">
      <alignment horizontal="center" vertical="center" wrapText="1"/>
    </xf>
    <xf numFmtId="1" fontId="11" fillId="5" borderId="1" xfId="0" applyNumberFormat="1" applyFont="1" applyFill="1" applyBorder="1" applyAlignment="1">
      <alignment horizontal="center" vertical="center" wrapText="1"/>
    </xf>
    <xf numFmtId="1" fontId="15" fillId="0" borderId="6" xfId="0" applyNumberFormat="1" applyFont="1" applyBorder="1" applyAlignment="1"/>
    <xf numFmtId="1" fontId="0" fillId="11" borderId="0" xfId="0" applyNumberFormat="1" applyFill="1" applyBorder="1"/>
    <xf numFmtId="164" fontId="23" fillId="0" borderId="0" xfId="0" applyNumberFormat="1" applyFont="1" applyBorder="1" applyAlignment="1">
      <alignment horizontal="center"/>
    </xf>
    <xf numFmtId="164" fontId="23" fillId="11" borderId="0" xfId="0" applyNumberFormat="1" applyFont="1" applyFill="1" applyBorder="1" applyAlignment="1">
      <alignment horizontal="center"/>
    </xf>
    <xf numFmtId="0" fontId="4" fillId="0" borderId="0" xfId="0" applyFont="1" applyBorder="1" applyAlignment="1">
      <alignment horizontal="center"/>
    </xf>
    <xf numFmtId="0" fontId="0" fillId="0" borderId="0" xfId="0" applyBorder="1"/>
    <xf numFmtId="0" fontId="18" fillId="11" borderId="0" xfId="2" applyFont="1" applyFill="1" applyBorder="1" applyAlignment="1">
      <alignment horizontal="center"/>
    </xf>
    <xf numFmtId="0" fontId="18" fillId="17" borderId="5" xfId="2" applyFont="1" applyFill="1" applyBorder="1" applyAlignment="1">
      <alignment horizontal="center"/>
    </xf>
    <xf numFmtId="0" fontId="18" fillId="17" borderId="2" xfId="2" applyFont="1" applyFill="1" applyBorder="1" applyAlignment="1">
      <alignment horizontal="center"/>
    </xf>
    <xf numFmtId="0" fontId="29" fillId="19" borderId="7" xfId="0" applyFont="1" applyFill="1" applyBorder="1" applyAlignment="1">
      <alignment horizontal="center" vertical="center"/>
    </xf>
    <xf numFmtId="0" fontId="0" fillId="0" borderId="2" xfId="0" applyBorder="1" applyAlignment="1">
      <alignment horizontal="center"/>
    </xf>
    <xf numFmtId="0" fontId="0" fillId="0" borderId="1" xfId="0" applyBorder="1" applyAlignment="1">
      <alignment horizontal="center"/>
    </xf>
    <xf numFmtId="0" fontId="0" fillId="11" borderId="1" xfId="0" applyFill="1" applyBorder="1" applyAlignment="1">
      <alignment horizontal="center"/>
    </xf>
    <xf numFmtId="0" fontId="6" fillId="0" borderId="0" xfId="0" applyFont="1" applyBorder="1"/>
    <xf numFmtId="0" fontId="29" fillId="0" borderId="1" xfId="0" applyFont="1" applyBorder="1" applyAlignment="1">
      <alignment horizontal="center"/>
    </xf>
  </cellXfs>
  <cellStyles count="4">
    <cellStyle name="Normal" xfId="0" builtinId="0"/>
    <cellStyle name="Normal 6" xfId="2"/>
    <cellStyle name="Porcentagem" xfId="3" builtinId="5"/>
    <cellStyle name="TableStyleLight1" xfId="1"/>
  </cellStyles>
  <dxfs count="0"/>
  <tableStyles count="0" defaultTableStyle="TableStyleMedium2" defaultPivotStyle="PivotStyleLight16"/>
  <colors>
    <indexedColors>
      <rgbColor rgb="FF000000"/>
      <rgbColor rgb="FFFFFFFF"/>
      <rgbColor rgb="FFFF0000"/>
      <rgbColor rgb="FF00FF00"/>
      <rgbColor rgb="FF0000FF"/>
      <rgbColor rgb="FFCCFF00"/>
      <rgbColor rgb="FFFF00FF"/>
      <rgbColor rgb="FF00FFFF"/>
      <rgbColor rgb="FF800000"/>
      <rgbColor rgb="FF008000"/>
      <rgbColor rgb="FF000080"/>
      <rgbColor rgb="FF808000"/>
      <rgbColor rgb="FF800080"/>
      <rgbColor rgb="FF008080"/>
      <rgbColor rgb="FFC0C0C0"/>
      <rgbColor rgb="FF808080"/>
      <rgbColor rgb="FF83CA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3D69B"/>
      <rgbColor rgb="FFCCFFCC"/>
      <rgbColor rgb="FFFFFF99"/>
      <rgbColor rgb="FF99CCFF"/>
      <rgbColor rgb="FFFF99CC"/>
      <rgbColor rgb="FFCC99FF"/>
      <rgbColor rgb="FFFFCC99"/>
      <rgbColor rgb="FF558ED5"/>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09"/>
  <sheetViews>
    <sheetView showGridLines="0" tabSelected="1" topLeftCell="A47" zoomScale="85" zoomScaleNormal="85" workbookViewId="0">
      <selection activeCell="D50" sqref="D50:G50"/>
    </sheetView>
  </sheetViews>
  <sheetFormatPr defaultRowHeight="15" x14ac:dyDescent="0.25"/>
  <cols>
    <col min="1" max="1" width="9.140625" style="1"/>
    <col min="2" max="2" width="62.28515625" bestFit="1" customWidth="1"/>
    <col min="3" max="3" width="21.42578125" style="1" customWidth="1"/>
    <col min="4" max="4" width="15.85546875" style="2" customWidth="1"/>
    <col min="5" max="5" width="10.42578125" style="2" customWidth="1"/>
    <col min="6" max="6" width="18" style="2" customWidth="1"/>
    <col min="7" max="7" width="28.7109375" bestFit="1" customWidth="1"/>
    <col min="8" max="8" width="112.42578125" customWidth="1"/>
    <col min="9" max="9" width="12.5703125" customWidth="1"/>
    <col min="10" max="10" width="9.140625" style="3" customWidth="1"/>
    <col min="11" max="11" width="11.42578125" customWidth="1"/>
    <col min="12" max="12" width="14.7109375" customWidth="1"/>
    <col min="13" max="13" width="13.140625" style="4" customWidth="1"/>
    <col min="14" max="14" width="13.7109375" customWidth="1"/>
    <col min="15" max="15" width="13.140625" style="4" customWidth="1"/>
    <col min="16" max="16" width="12.28515625" customWidth="1"/>
    <col min="17" max="17" width="13.140625" style="4" customWidth="1"/>
    <col min="18" max="18" width="12.42578125" customWidth="1"/>
    <col min="19" max="19" width="10.140625" style="4" customWidth="1"/>
    <col min="20" max="20" width="14" customWidth="1"/>
    <col min="21" max="21" width="13.140625" style="4" customWidth="1"/>
    <col min="22" max="22" width="14.85546875" style="4" customWidth="1"/>
    <col min="23" max="23" width="15" style="89" bestFit="1" customWidth="1"/>
    <col min="24" max="24" width="20.7109375" style="18" customWidth="1"/>
    <col min="25" max="28" width="16.85546875" style="4" customWidth="1"/>
    <col min="29" max="29" width="22.7109375" style="131" bestFit="1" customWidth="1"/>
    <col min="30" max="31" width="19.5703125" style="4" customWidth="1"/>
    <col min="32" max="32" width="24.140625" customWidth="1"/>
    <col min="33" max="33" width="9.140625" customWidth="1"/>
    <col min="34" max="34" width="10.28515625" customWidth="1"/>
    <col min="35" max="35" width="17.28515625" customWidth="1"/>
    <col min="36" max="36" width="14.7109375" customWidth="1"/>
    <col min="37" max="37" width="15.140625" customWidth="1"/>
    <col min="38" max="38" width="15.5703125" customWidth="1"/>
    <col min="39" max="39" width="9.140625" customWidth="1"/>
    <col min="40" max="40" width="12" style="92" customWidth="1"/>
    <col min="41" max="41" width="8.7109375" style="110"/>
    <col min="42" max="42" width="14.140625" style="109" customWidth="1"/>
    <col min="43" max="43" width="14.5703125" style="109" bestFit="1" customWidth="1"/>
    <col min="44" max="48" width="8.7109375"/>
    <col min="49" max="49" width="4.7109375" customWidth="1"/>
    <col min="50" max="50" width="33.140625" customWidth="1"/>
    <col min="51" max="51" width="8.7109375"/>
    <col min="52" max="52" width="13.28515625" customWidth="1"/>
    <col min="53" max="1032" width="8.7109375"/>
  </cols>
  <sheetData>
    <row r="1" spans="1:59" ht="20.25" x14ac:dyDescent="0.3">
      <c r="A1" s="231" t="s">
        <v>0</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row>
    <row r="2" spans="1:59" x14ac:dyDescent="0.25">
      <c r="A2" s="232"/>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row>
    <row r="3" spans="1:59" ht="34.5" x14ac:dyDescent="0.25">
      <c r="A3" s="5" t="s">
        <v>1</v>
      </c>
      <c r="B3" s="6" t="s">
        <v>2</v>
      </c>
      <c r="C3"/>
      <c r="D3" s="220"/>
      <c r="E3"/>
      <c r="F3"/>
      <c r="J3"/>
      <c r="M3"/>
      <c r="O3"/>
      <c r="Q3"/>
      <c r="S3"/>
      <c r="U3"/>
      <c r="V3"/>
      <c r="X3" s="3"/>
      <c r="Y3"/>
      <c r="Z3"/>
      <c r="AA3"/>
      <c r="AB3"/>
      <c r="AC3" s="76"/>
      <c r="AD3"/>
      <c r="AE3"/>
    </row>
    <row r="4" spans="1:59" ht="12" customHeight="1" x14ac:dyDescent="0.25">
      <c r="A4" s="160"/>
      <c r="B4" s="160"/>
      <c r="C4" s="160"/>
      <c r="D4" s="221"/>
      <c r="E4" s="160"/>
      <c r="F4" s="160"/>
      <c r="G4" s="160"/>
      <c r="H4" s="160"/>
      <c r="I4" s="160"/>
      <c r="J4" s="160"/>
      <c r="K4" s="160"/>
      <c r="L4" s="160"/>
      <c r="M4" s="160"/>
      <c r="N4" s="160"/>
      <c r="O4" s="160"/>
      <c r="P4" s="160"/>
      <c r="Q4" s="160"/>
      <c r="R4" s="160"/>
      <c r="S4" s="160"/>
      <c r="T4" s="160"/>
      <c r="U4" s="160"/>
      <c r="V4" s="160"/>
      <c r="W4" s="167"/>
      <c r="X4" s="160"/>
      <c r="Y4" s="160"/>
      <c r="Z4" s="160"/>
      <c r="AA4" s="233"/>
      <c r="AB4" s="233"/>
      <c r="AC4" s="160"/>
      <c r="AD4" s="160"/>
      <c r="AE4" s="160"/>
      <c r="AF4" s="160"/>
      <c r="AG4" s="160"/>
      <c r="AH4" s="160"/>
      <c r="AI4" s="160"/>
      <c r="AJ4" s="160"/>
      <c r="AK4" s="160"/>
      <c r="AL4" s="160"/>
      <c r="AM4" s="164"/>
      <c r="AN4" s="167"/>
    </row>
    <row r="5" spans="1:59" ht="15.75" thickBot="1" x14ac:dyDescent="0.3">
      <c r="A5" s="80"/>
      <c r="B5" s="80"/>
      <c r="C5" s="80"/>
      <c r="D5" s="222"/>
      <c r="E5" s="80"/>
      <c r="F5" s="80"/>
      <c r="G5" s="80"/>
      <c r="H5" s="80"/>
      <c r="I5" s="80"/>
      <c r="J5" s="80"/>
      <c r="K5" s="80"/>
      <c r="L5" s="80"/>
      <c r="M5" s="80"/>
      <c r="N5" s="80"/>
      <c r="O5" s="80"/>
      <c r="P5" s="80"/>
      <c r="Q5" s="80"/>
      <c r="R5" s="80"/>
      <c r="S5" s="80"/>
      <c r="T5" s="80"/>
      <c r="U5" s="80"/>
      <c r="V5" s="80"/>
      <c r="W5" s="90"/>
      <c r="X5" s="80"/>
      <c r="Y5" s="80"/>
      <c r="Z5" s="80"/>
      <c r="AA5" s="234" t="s">
        <v>302</v>
      </c>
      <c r="AB5" s="235"/>
      <c r="AC5" s="130"/>
      <c r="AD5" s="80"/>
      <c r="AE5" s="80"/>
      <c r="AF5" s="80"/>
      <c r="AG5" s="80"/>
      <c r="AH5" s="80"/>
      <c r="AI5" s="80"/>
      <c r="AJ5" s="80"/>
      <c r="AK5" s="80"/>
      <c r="AL5" s="80"/>
    </row>
    <row r="6" spans="1:59" s="44" customFormat="1" ht="35.25" thickTop="1" thickBot="1" x14ac:dyDescent="0.3">
      <c r="A6" s="186" t="s">
        <v>1</v>
      </c>
      <c r="B6" s="236" t="s">
        <v>367</v>
      </c>
      <c r="C6" s="236"/>
      <c r="D6" s="220"/>
      <c r="E6"/>
      <c r="F6"/>
      <c r="G6" s="2"/>
      <c r="H6"/>
      <c r="I6"/>
      <c r="J6"/>
      <c r="K6" s="187"/>
      <c r="L6"/>
      <c r="M6"/>
      <c r="N6"/>
      <c r="O6"/>
      <c r="P6"/>
      <c r="Q6"/>
      <c r="R6"/>
      <c r="S6" s="188"/>
      <c r="T6"/>
      <c r="U6" s="188"/>
      <c r="V6"/>
      <c r="W6" s="188"/>
      <c r="X6"/>
      <c r="Y6" s="188"/>
      <c r="Z6"/>
      <c r="AA6" s="188"/>
      <c r="AB6" s="189"/>
      <c r="AC6" s="189"/>
      <c r="AD6" s="188"/>
      <c r="AE6" s="188"/>
      <c r="AF6" s="188"/>
      <c r="AG6" s="189"/>
      <c r="AH6" s="189"/>
      <c r="AI6" s="188"/>
      <c r="AJ6" s="189"/>
      <c r="AK6" s="76"/>
      <c r="AL6"/>
      <c r="AM6"/>
      <c r="AN6"/>
      <c r="AO6" s="115"/>
      <c r="AP6" s="116"/>
      <c r="AQ6" s="116"/>
      <c r="AU6"/>
      <c r="AV6"/>
      <c r="AW6"/>
      <c r="AX6"/>
      <c r="AY6"/>
      <c r="AZ6"/>
      <c r="BA6"/>
      <c r="BB6"/>
      <c r="BC6"/>
      <c r="BD6"/>
      <c r="BE6"/>
      <c r="BF6"/>
      <c r="BG6"/>
    </row>
    <row r="7" spans="1:59" s="44" customFormat="1" ht="16.5" thickTop="1" thickBot="1" x14ac:dyDescent="0.3">
      <c r="A7" s="80"/>
      <c r="B7" s="80"/>
      <c r="C7" s="80"/>
      <c r="D7" s="222"/>
      <c r="E7" s="80"/>
      <c r="F7" s="80"/>
      <c r="G7" s="80"/>
      <c r="H7" s="80"/>
      <c r="I7" s="80"/>
      <c r="J7" s="80"/>
      <c r="K7" s="80"/>
      <c r="L7" s="80"/>
      <c r="M7" s="80"/>
      <c r="N7" s="80"/>
      <c r="O7" s="80"/>
      <c r="P7" s="80"/>
      <c r="Q7" s="80"/>
      <c r="R7" s="80"/>
      <c r="S7" s="80"/>
      <c r="T7" s="80"/>
      <c r="U7" s="80"/>
      <c r="V7" s="80"/>
      <c r="W7" s="90"/>
      <c r="X7" s="80"/>
      <c r="Y7" s="80"/>
      <c r="Z7" s="80"/>
      <c r="AA7" s="234" t="s">
        <v>302</v>
      </c>
      <c r="AB7" s="235"/>
      <c r="AC7" s="130"/>
      <c r="AD7" s="80"/>
      <c r="AE7" s="80"/>
      <c r="AF7" s="80"/>
      <c r="AG7" s="130"/>
      <c r="AH7" s="130"/>
      <c r="AI7" s="80"/>
      <c r="AJ7" s="130"/>
      <c r="AK7" s="130"/>
      <c r="AL7" s="80"/>
      <c r="AM7"/>
      <c r="AN7" s="92"/>
      <c r="AO7" s="115"/>
      <c r="AP7" s="116"/>
      <c r="AQ7" s="116"/>
      <c r="AU7"/>
      <c r="AV7"/>
      <c r="AW7"/>
      <c r="AX7"/>
      <c r="AY7"/>
      <c r="AZ7"/>
      <c r="BA7"/>
      <c r="BB7"/>
      <c r="BC7"/>
      <c r="BD7"/>
      <c r="BE7"/>
      <c r="BF7"/>
      <c r="BG7"/>
    </row>
    <row r="8" spans="1:59" s="79" customFormat="1" ht="138.75" thickTop="1" thickBot="1" x14ac:dyDescent="0.3">
      <c r="A8" s="169" t="s">
        <v>3</v>
      </c>
      <c r="B8" s="169" t="s">
        <v>4</v>
      </c>
      <c r="C8" s="169" t="s">
        <v>5</v>
      </c>
      <c r="D8" s="223" t="s">
        <v>6</v>
      </c>
      <c r="E8" s="169" t="s">
        <v>7</v>
      </c>
      <c r="F8" s="170" t="s">
        <v>231</v>
      </c>
      <c r="G8" s="169" t="s">
        <v>8</v>
      </c>
      <c r="H8" s="169" t="s">
        <v>9</v>
      </c>
      <c r="I8" s="190" t="s">
        <v>10</v>
      </c>
      <c r="J8" s="190" t="s">
        <v>11</v>
      </c>
      <c r="K8" s="190" t="s">
        <v>12</v>
      </c>
      <c r="L8" s="170" t="s">
        <v>13</v>
      </c>
      <c r="M8" s="191" t="s">
        <v>14</v>
      </c>
      <c r="N8" s="190" t="s">
        <v>15</v>
      </c>
      <c r="O8" s="171" t="s">
        <v>16</v>
      </c>
      <c r="P8" s="190" t="s">
        <v>17</v>
      </c>
      <c r="Q8" s="171" t="s">
        <v>18</v>
      </c>
      <c r="R8" s="170" t="s">
        <v>19</v>
      </c>
      <c r="S8" s="172" t="s">
        <v>20</v>
      </c>
      <c r="T8" s="169" t="s">
        <v>21</v>
      </c>
      <c r="U8" s="172" t="s">
        <v>22</v>
      </c>
      <c r="V8" s="172" t="s">
        <v>300</v>
      </c>
      <c r="W8" s="173" t="s">
        <v>228</v>
      </c>
      <c r="X8" s="174" t="s">
        <v>229</v>
      </c>
      <c r="Y8" s="174" t="s">
        <v>230</v>
      </c>
      <c r="Z8" s="174" t="s">
        <v>301</v>
      </c>
      <c r="AA8" s="192" t="s">
        <v>31</v>
      </c>
      <c r="AB8" s="192" t="s">
        <v>32</v>
      </c>
      <c r="AC8" s="175" t="s">
        <v>303</v>
      </c>
      <c r="AD8" s="172" t="s">
        <v>23</v>
      </c>
      <c r="AE8" s="176" t="s">
        <v>304</v>
      </c>
      <c r="AF8" s="28" t="s">
        <v>24</v>
      </c>
      <c r="AG8" s="190" t="s">
        <v>25</v>
      </c>
      <c r="AH8" s="190" t="s">
        <v>26</v>
      </c>
      <c r="AI8" s="28" t="s">
        <v>27</v>
      </c>
      <c r="AJ8" s="190" t="s">
        <v>28</v>
      </c>
      <c r="AK8" s="190" t="s">
        <v>29</v>
      </c>
      <c r="AL8" s="28" t="s">
        <v>30</v>
      </c>
      <c r="AM8" s="28" t="s">
        <v>33</v>
      </c>
      <c r="AN8" s="28" t="s">
        <v>34</v>
      </c>
      <c r="AO8" s="147"/>
      <c r="AP8" s="148"/>
      <c r="AQ8" s="148"/>
      <c r="AU8" s="149"/>
      <c r="AV8" s="149"/>
      <c r="AW8" s="149"/>
      <c r="AX8" s="149"/>
      <c r="AY8" s="149"/>
      <c r="AZ8" s="149"/>
      <c r="BA8" s="149"/>
      <c r="BB8" s="149"/>
      <c r="BC8" s="149"/>
      <c r="BD8" s="149"/>
      <c r="BE8" s="149"/>
      <c r="BF8" s="149"/>
      <c r="BG8" s="149"/>
    </row>
    <row r="9" spans="1:59" s="44" customFormat="1" ht="79.5" thickTop="1" x14ac:dyDescent="0.25">
      <c r="A9" s="35" t="s">
        <v>35</v>
      </c>
      <c r="B9" s="36" t="s">
        <v>36</v>
      </c>
      <c r="C9" s="37" t="s">
        <v>37</v>
      </c>
      <c r="D9" s="38" t="s">
        <v>38</v>
      </c>
      <c r="E9" s="38">
        <v>1</v>
      </c>
      <c r="F9" s="38">
        <v>1</v>
      </c>
      <c r="G9" s="36" t="s">
        <v>39</v>
      </c>
      <c r="H9" s="36" t="s">
        <v>40</v>
      </c>
      <c r="I9" s="36" t="s">
        <v>41</v>
      </c>
      <c r="J9" s="37">
        <f t="shared" ref="J9:J72" si="0">AN9</f>
        <v>100</v>
      </c>
      <c r="K9" s="39"/>
      <c r="L9" s="40">
        <f t="shared" ref="L9:L22" si="1">U9*J9</f>
        <v>18371</v>
      </c>
      <c r="M9" s="40">
        <v>187.21</v>
      </c>
      <c r="N9" s="36" t="s">
        <v>41</v>
      </c>
      <c r="O9" s="40">
        <v>169.16</v>
      </c>
      <c r="P9" s="36" t="s">
        <v>41</v>
      </c>
      <c r="Q9" s="40">
        <v>194.75</v>
      </c>
      <c r="R9" s="36" t="s">
        <v>41</v>
      </c>
      <c r="S9" s="40" t="s">
        <v>42</v>
      </c>
      <c r="T9" s="36" t="s">
        <v>42</v>
      </c>
      <c r="U9" s="40">
        <v>183.71</v>
      </c>
      <c r="V9" s="133"/>
      <c r="W9" s="134">
        <v>155</v>
      </c>
      <c r="X9" s="135" t="s">
        <v>232</v>
      </c>
      <c r="Y9" s="133" t="s">
        <v>297</v>
      </c>
      <c r="Z9" s="133" t="s">
        <v>342</v>
      </c>
      <c r="AA9" s="43">
        <v>50</v>
      </c>
      <c r="AB9" s="42">
        <v>0</v>
      </c>
      <c r="AC9" s="40">
        <f>(AA9+AB9)*W9</f>
        <v>7750</v>
      </c>
      <c r="AD9" s="41">
        <f t="shared" ref="AD9:AD72" si="2">U9*AM9</f>
        <v>9185.5</v>
      </c>
      <c r="AE9" s="150">
        <f>W9*AM9</f>
        <v>7750</v>
      </c>
      <c r="AF9" s="42">
        <v>0</v>
      </c>
      <c r="AG9" s="42">
        <v>0</v>
      </c>
      <c r="AH9" s="42" t="s">
        <v>42</v>
      </c>
      <c r="AI9" s="42">
        <v>0</v>
      </c>
      <c r="AJ9" s="43">
        <v>20</v>
      </c>
      <c r="AK9" s="43">
        <v>30</v>
      </c>
      <c r="AL9" s="42">
        <v>0</v>
      </c>
      <c r="AM9" s="81">
        <f t="shared" ref="AM9:AM40" si="3">SUM(AF9:AL9)</f>
        <v>50</v>
      </c>
      <c r="AN9" s="81">
        <f t="shared" ref="AN9:AN72" si="4">AA9+AB9+AM9</f>
        <v>100</v>
      </c>
      <c r="AO9" s="115"/>
      <c r="AP9" s="116"/>
      <c r="AQ9" s="116"/>
      <c r="AU9"/>
      <c r="AV9"/>
      <c r="AW9"/>
      <c r="AX9"/>
      <c r="AY9"/>
      <c r="AZ9"/>
      <c r="BA9"/>
      <c r="BB9"/>
      <c r="BC9"/>
      <c r="BD9"/>
      <c r="BE9"/>
      <c r="BF9"/>
      <c r="BG9"/>
    </row>
    <row r="10" spans="1:59" s="44" customFormat="1" ht="56.25" x14ac:dyDescent="0.25">
      <c r="A10" s="35" t="s">
        <v>35</v>
      </c>
      <c r="B10" s="36" t="s">
        <v>36</v>
      </c>
      <c r="C10" s="37" t="s">
        <v>37</v>
      </c>
      <c r="D10" s="38" t="s">
        <v>43</v>
      </c>
      <c r="E10" s="38">
        <v>2</v>
      </c>
      <c r="F10" s="38">
        <v>2</v>
      </c>
      <c r="G10" s="36" t="s">
        <v>44</v>
      </c>
      <c r="H10" s="36" t="s">
        <v>45</v>
      </c>
      <c r="I10" s="36" t="s">
        <v>41</v>
      </c>
      <c r="J10" s="37">
        <f t="shared" si="0"/>
        <v>24</v>
      </c>
      <c r="K10" s="39"/>
      <c r="L10" s="40">
        <f t="shared" si="1"/>
        <v>34051.199999999997</v>
      </c>
      <c r="M10" s="40">
        <v>1405.8</v>
      </c>
      <c r="N10" s="36" t="s">
        <v>41</v>
      </c>
      <c r="O10" s="40">
        <v>1451.6</v>
      </c>
      <c r="P10" s="36" t="s">
        <v>41</v>
      </c>
      <c r="Q10" s="40">
        <v>1399</v>
      </c>
      <c r="R10" s="36" t="s">
        <v>41</v>
      </c>
      <c r="S10" s="40" t="s">
        <v>42</v>
      </c>
      <c r="T10" s="36" t="s">
        <v>42</v>
      </c>
      <c r="U10" s="40">
        <v>1418.8</v>
      </c>
      <c r="V10" s="133"/>
      <c r="W10" s="134">
        <v>1245</v>
      </c>
      <c r="X10" s="135" t="s">
        <v>232</v>
      </c>
      <c r="Y10" s="133" t="s">
        <v>297</v>
      </c>
      <c r="Z10" s="133" t="s">
        <v>342</v>
      </c>
      <c r="AA10" s="43">
        <v>16</v>
      </c>
      <c r="AB10" s="42">
        <v>0</v>
      </c>
      <c r="AC10" s="40">
        <f>(AA10+AB10)*W10</f>
        <v>19920</v>
      </c>
      <c r="AD10" s="41">
        <f t="shared" si="2"/>
        <v>11350.4</v>
      </c>
      <c r="AE10" s="150">
        <f>W10*AM10</f>
        <v>9960</v>
      </c>
      <c r="AF10" s="42" t="s">
        <v>42</v>
      </c>
      <c r="AG10" s="42" t="s">
        <v>42</v>
      </c>
      <c r="AH10" s="42" t="s">
        <v>42</v>
      </c>
      <c r="AI10" s="42" t="s">
        <v>42</v>
      </c>
      <c r="AJ10" s="43">
        <v>6</v>
      </c>
      <c r="AK10" s="43">
        <v>2</v>
      </c>
      <c r="AL10" s="42" t="s">
        <v>42</v>
      </c>
      <c r="AM10" s="81">
        <f t="shared" si="3"/>
        <v>8</v>
      </c>
      <c r="AN10" s="81">
        <f t="shared" si="4"/>
        <v>24</v>
      </c>
      <c r="AO10" s="115"/>
      <c r="AP10" s="118"/>
      <c r="AQ10" s="118"/>
      <c r="AU10"/>
      <c r="AV10"/>
      <c r="AW10"/>
      <c r="AX10"/>
      <c r="AY10"/>
      <c r="AZ10"/>
      <c r="BA10"/>
      <c r="BB10"/>
      <c r="BC10"/>
      <c r="BD10"/>
      <c r="BE10"/>
      <c r="BF10"/>
      <c r="BG10"/>
    </row>
    <row r="11" spans="1:59" s="44" customFormat="1" ht="33.75" x14ac:dyDescent="0.25">
      <c r="A11" s="10" t="s">
        <v>35</v>
      </c>
      <c r="B11" s="9" t="s">
        <v>36</v>
      </c>
      <c r="C11" s="11" t="s">
        <v>37</v>
      </c>
      <c r="D11" s="12" t="s">
        <v>46</v>
      </c>
      <c r="E11" s="12">
        <v>3</v>
      </c>
      <c r="F11" s="12">
        <v>3</v>
      </c>
      <c r="G11" s="9" t="s">
        <v>47</v>
      </c>
      <c r="H11" s="9" t="s">
        <v>48</v>
      </c>
      <c r="I11" s="9" t="s">
        <v>41</v>
      </c>
      <c r="J11" s="11">
        <f t="shared" si="0"/>
        <v>26</v>
      </c>
      <c r="K11" s="13"/>
      <c r="L11" s="14">
        <f t="shared" si="1"/>
        <v>9186.58</v>
      </c>
      <c r="M11" s="14">
        <v>445</v>
      </c>
      <c r="N11" s="9" t="s">
        <v>41</v>
      </c>
      <c r="O11" s="14">
        <v>300</v>
      </c>
      <c r="P11" s="9" t="s">
        <v>41</v>
      </c>
      <c r="Q11" s="14">
        <v>315</v>
      </c>
      <c r="R11" s="9" t="s">
        <v>41</v>
      </c>
      <c r="S11" s="14" t="s">
        <v>42</v>
      </c>
      <c r="T11" s="9" t="s">
        <v>42</v>
      </c>
      <c r="U11" s="14">
        <v>353.33</v>
      </c>
      <c r="V11" s="144">
        <f>U11*J11</f>
        <v>9186.58</v>
      </c>
      <c r="W11" s="145" t="s">
        <v>305</v>
      </c>
      <c r="X11" s="146"/>
      <c r="Y11" s="144"/>
      <c r="Z11" s="144"/>
      <c r="AA11" s="16">
        <v>16</v>
      </c>
      <c r="AB11" s="15">
        <v>0</v>
      </c>
      <c r="AC11" s="14"/>
      <c r="AD11" s="177">
        <f t="shared" si="2"/>
        <v>3533.2999999999997</v>
      </c>
      <c r="AE11" s="151"/>
      <c r="AF11" s="15" t="s">
        <v>42</v>
      </c>
      <c r="AG11" s="15" t="s">
        <v>42</v>
      </c>
      <c r="AH11" s="15" t="s">
        <v>42</v>
      </c>
      <c r="AI11" s="15" t="s">
        <v>42</v>
      </c>
      <c r="AJ11" s="16">
        <v>10</v>
      </c>
      <c r="AK11" s="15" t="s">
        <v>42</v>
      </c>
      <c r="AL11" s="15" t="s">
        <v>42</v>
      </c>
      <c r="AM11" s="82">
        <f t="shared" si="3"/>
        <v>10</v>
      </c>
      <c r="AN11" s="82">
        <f t="shared" si="4"/>
        <v>26</v>
      </c>
      <c r="AO11" s="115"/>
      <c r="AP11" s="116"/>
      <c r="AQ11" s="116"/>
      <c r="AU11"/>
      <c r="AV11"/>
      <c r="AW11"/>
      <c r="AX11"/>
      <c r="AY11"/>
      <c r="AZ11"/>
      <c r="BA11"/>
      <c r="BB11"/>
      <c r="BC11"/>
      <c r="BD11"/>
      <c r="BE11"/>
      <c r="BF11"/>
      <c r="BG11"/>
    </row>
    <row r="12" spans="1:59" s="44" customFormat="1" ht="67.5" x14ac:dyDescent="0.25">
      <c r="A12" s="35" t="s">
        <v>35</v>
      </c>
      <c r="B12" s="36" t="s">
        <v>36</v>
      </c>
      <c r="C12" s="37" t="s">
        <v>37</v>
      </c>
      <c r="D12" s="38" t="s">
        <v>49</v>
      </c>
      <c r="E12" s="38">
        <v>4</v>
      </c>
      <c r="F12" s="38">
        <v>4</v>
      </c>
      <c r="G12" s="36" t="s">
        <v>50</v>
      </c>
      <c r="H12" s="36" t="s">
        <v>51</v>
      </c>
      <c r="I12" s="36" t="s">
        <v>41</v>
      </c>
      <c r="J12" s="37">
        <f t="shared" si="0"/>
        <v>64</v>
      </c>
      <c r="K12" s="39"/>
      <c r="L12" s="40">
        <f t="shared" si="1"/>
        <v>8993.2800000000007</v>
      </c>
      <c r="M12" s="40">
        <v>115</v>
      </c>
      <c r="N12" s="36" t="s">
        <v>41</v>
      </c>
      <c r="O12" s="40">
        <v>136.5</v>
      </c>
      <c r="P12" s="36" t="s">
        <v>41</v>
      </c>
      <c r="Q12" s="40">
        <v>170.05</v>
      </c>
      <c r="R12" s="36" t="s">
        <v>41</v>
      </c>
      <c r="S12" s="40" t="s">
        <v>42</v>
      </c>
      <c r="T12" s="36" t="s">
        <v>42</v>
      </c>
      <c r="U12" s="40">
        <v>140.52000000000001</v>
      </c>
      <c r="V12" s="133"/>
      <c r="W12" s="134">
        <v>138.03</v>
      </c>
      <c r="X12" s="135" t="s">
        <v>233</v>
      </c>
      <c r="Y12" s="133" t="s">
        <v>273</v>
      </c>
      <c r="Z12" s="133" t="s">
        <v>352</v>
      </c>
      <c r="AA12" s="43">
        <v>32</v>
      </c>
      <c r="AB12" s="42">
        <v>0</v>
      </c>
      <c r="AC12" s="40">
        <f t="shared" ref="AC12:AC75" si="5">(AA12+AB12)*W12</f>
        <v>4416.96</v>
      </c>
      <c r="AD12" s="41">
        <f t="shared" si="2"/>
        <v>4496.6400000000003</v>
      </c>
      <c r="AE12" s="150">
        <f t="shared" ref="AE12:AE75" si="6">W12*AM12</f>
        <v>4416.96</v>
      </c>
      <c r="AF12" s="42" t="s">
        <v>42</v>
      </c>
      <c r="AG12" s="42" t="s">
        <v>42</v>
      </c>
      <c r="AH12" s="42" t="s">
        <v>42</v>
      </c>
      <c r="AI12" s="43">
        <v>32</v>
      </c>
      <c r="AJ12" s="42" t="s">
        <v>42</v>
      </c>
      <c r="AK12" s="42" t="s">
        <v>42</v>
      </c>
      <c r="AL12" s="42" t="s">
        <v>42</v>
      </c>
      <c r="AM12" s="81">
        <f t="shared" si="3"/>
        <v>32</v>
      </c>
      <c r="AN12" s="112">
        <f t="shared" si="4"/>
        <v>64</v>
      </c>
      <c r="AO12" s="115"/>
      <c r="AP12" s="116"/>
      <c r="AQ12" s="116"/>
      <c r="AU12"/>
      <c r="AV12"/>
      <c r="AW12"/>
      <c r="AX12"/>
      <c r="AY12"/>
      <c r="AZ12"/>
      <c r="BA12"/>
      <c r="BB12"/>
      <c r="BC12"/>
      <c r="BD12"/>
      <c r="BE12"/>
      <c r="BF12"/>
      <c r="BG12"/>
    </row>
    <row r="13" spans="1:59" s="44" customFormat="1" ht="90" x14ac:dyDescent="0.25">
      <c r="A13" s="35" t="s">
        <v>35</v>
      </c>
      <c r="B13" s="36" t="s">
        <v>36</v>
      </c>
      <c r="C13" s="37" t="s">
        <v>37</v>
      </c>
      <c r="D13" s="38" t="s">
        <v>52</v>
      </c>
      <c r="E13" s="38">
        <v>5</v>
      </c>
      <c r="F13" s="38">
        <v>5</v>
      </c>
      <c r="G13" s="36" t="s">
        <v>53</v>
      </c>
      <c r="H13" s="36" t="s">
        <v>54</v>
      </c>
      <c r="I13" s="36" t="s">
        <v>55</v>
      </c>
      <c r="J13" s="37">
        <f t="shared" si="0"/>
        <v>3</v>
      </c>
      <c r="K13" s="39"/>
      <c r="L13" s="40">
        <f t="shared" si="1"/>
        <v>154749.66</v>
      </c>
      <c r="M13" s="40">
        <v>49990</v>
      </c>
      <c r="N13" s="36" t="s">
        <v>56</v>
      </c>
      <c r="O13" s="40">
        <v>51990</v>
      </c>
      <c r="P13" s="36" t="s">
        <v>56</v>
      </c>
      <c r="Q13" s="40">
        <v>52769.65</v>
      </c>
      <c r="R13" s="36" t="s">
        <v>56</v>
      </c>
      <c r="S13" s="40" t="s">
        <v>42</v>
      </c>
      <c r="T13" s="36" t="s">
        <v>42</v>
      </c>
      <c r="U13" s="40">
        <v>51583.22</v>
      </c>
      <c r="V13" s="133"/>
      <c r="W13" s="136">
        <v>31999.974999999999</v>
      </c>
      <c r="X13" s="135" t="s">
        <v>234</v>
      </c>
      <c r="Y13" s="133" t="s">
        <v>294</v>
      </c>
      <c r="Z13" s="133" t="s">
        <v>363</v>
      </c>
      <c r="AA13" s="42"/>
      <c r="AB13" s="43">
        <v>2</v>
      </c>
      <c r="AC13" s="40">
        <f t="shared" si="5"/>
        <v>63999.95</v>
      </c>
      <c r="AD13" s="41">
        <f t="shared" si="2"/>
        <v>51583.22</v>
      </c>
      <c r="AE13" s="150">
        <f t="shared" si="6"/>
        <v>31999.974999999999</v>
      </c>
      <c r="AF13" s="42" t="s">
        <v>42</v>
      </c>
      <c r="AG13" s="42" t="s">
        <v>42</v>
      </c>
      <c r="AH13" s="42" t="s">
        <v>42</v>
      </c>
      <c r="AI13" s="43">
        <v>1</v>
      </c>
      <c r="AJ13" s="42" t="s">
        <v>42</v>
      </c>
      <c r="AK13" s="42" t="s">
        <v>42</v>
      </c>
      <c r="AL13" s="42" t="s">
        <v>42</v>
      </c>
      <c r="AM13" s="81">
        <f t="shared" si="3"/>
        <v>1</v>
      </c>
      <c r="AN13" s="81">
        <f t="shared" si="4"/>
        <v>3</v>
      </c>
      <c r="AO13" s="115"/>
      <c r="AP13" s="116"/>
      <c r="AQ13" s="116"/>
      <c r="AU13"/>
      <c r="AV13"/>
      <c r="AW13"/>
      <c r="AX13"/>
      <c r="AY13"/>
      <c r="AZ13"/>
      <c r="BA13"/>
      <c r="BB13"/>
      <c r="BC13"/>
      <c r="BD13"/>
      <c r="BE13"/>
      <c r="BF13"/>
      <c r="BG13"/>
    </row>
    <row r="14" spans="1:59" s="44" customFormat="1" ht="101.25" x14ac:dyDescent="0.25">
      <c r="A14" s="35" t="s">
        <v>35</v>
      </c>
      <c r="B14" s="36" t="s">
        <v>36</v>
      </c>
      <c r="C14" s="37" t="s">
        <v>37</v>
      </c>
      <c r="D14" s="38" t="s">
        <v>57</v>
      </c>
      <c r="E14" s="38">
        <v>6</v>
      </c>
      <c r="F14" s="38">
        <v>6</v>
      </c>
      <c r="G14" s="36" t="s">
        <v>58</v>
      </c>
      <c r="H14" s="36" t="s">
        <v>59</v>
      </c>
      <c r="I14" s="36"/>
      <c r="J14" s="37">
        <f t="shared" si="0"/>
        <v>20</v>
      </c>
      <c r="K14" s="39"/>
      <c r="L14" s="40">
        <f t="shared" si="1"/>
        <v>11431.6</v>
      </c>
      <c r="M14" s="40">
        <v>498</v>
      </c>
      <c r="N14" s="36" t="s">
        <v>60</v>
      </c>
      <c r="O14" s="40">
        <v>533.78</v>
      </c>
      <c r="P14" s="36" t="s">
        <v>60</v>
      </c>
      <c r="Q14" s="40">
        <v>682.97</v>
      </c>
      <c r="R14" s="36" t="s">
        <v>60</v>
      </c>
      <c r="S14" s="40" t="s">
        <v>42</v>
      </c>
      <c r="T14" s="36" t="s">
        <v>42</v>
      </c>
      <c r="U14" s="40">
        <v>571.58000000000004</v>
      </c>
      <c r="V14" s="133"/>
      <c r="W14" s="134">
        <v>559.99</v>
      </c>
      <c r="X14" s="135" t="s">
        <v>235</v>
      </c>
      <c r="Y14" s="133" t="s">
        <v>277</v>
      </c>
      <c r="Z14" s="133" t="s">
        <v>334</v>
      </c>
      <c r="AA14" s="43">
        <v>16</v>
      </c>
      <c r="AB14" s="42"/>
      <c r="AC14" s="40">
        <f t="shared" si="5"/>
        <v>8959.84</v>
      </c>
      <c r="AD14" s="41">
        <f t="shared" si="2"/>
        <v>2286.3200000000002</v>
      </c>
      <c r="AE14" s="150">
        <f t="shared" si="6"/>
        <v>2239.96</v>
      </c>
      <c r="AF14" s="43">
        <v>2</v>
      </c>
      <c r="AG14" s="42" t="s">
        <v>42</v>
      </c>
      <c r="AH14" s="42" t="s">
        <v>42</v>
      </c>
      <c r="AI14" s="43">
        <v>2</v>
      </c>
      <c r="AJ14" s="42" t="s">
        <v>42</v>
      </c>
      <c r="AK14" s="42" t="s">
        <v>42</v>
      </c>
      <c r="AL14" s="42" t="s">
        <v>42</v>
      </c>
      <c r="AM14" s="81">
        <f t="shared" si="3"/>
        <v>4</v>
      </c>
      <c r="AN14" s="81">
        <f t="shared" si="4"/>
        <v>20</v>
      </c>
      <c r="AO14" s="115"/>
      <c r="AP14" s="116"/>
      <c r="AQ14" s="116"/>
      <c r="AU14"/>
      <c r="AV14"/>
      <c r="AW14"/>
      <c r="AX14"/>
      <c r="AY14"/>
      <c r="AZ14"/>
      <c r="BA14"/>
      <c r="BB14"/>
      <c r="BC14"/>
      <c r="BD14"/>
      <c r="BE14"/>
      <c r="BF14"/>
      <c r="BG14"/>
    </row>
    <row r="15" spans="1:59" s="44" customFormat="1" ht="45" x14ac:dyDescent="0.25">
      <c r="A15" s="35" t="s">
        <v>35</v>
      </c>
      <c r="B15" s="36" t="s">
        <v>36</v>
      </c>
      <c r="C15" s="37" t="s">
        <v>37</v>
      </c>
      <c r="D15" s="38" t="s">
        <v>61</v>
      </c>
      <c r="E15" s="38">
        <v>7</v>
      </c>
      <c r="F15" s="38">
        <v>7</v>
      </c>
      <c r="G15" s="36" t="s">
        <v>62</v>
      </c>
      <c r="H15" s="36" t="s">
        <v>63</v>
      </c>
      <c r="I15" s="36" t="s">
        <v>55</v>
      </c>
      <c r="J15" s="37">
        <f t="shared" si="0"/>
        <v>20</v>
      </c>
      <c r="K15" s="39"/>
      <c r="L15" s="40">
        <f t="shared" si="1"/>
        <v>21115.200000000001</v>
      </c>
      <c r="M15" s="40">
        <v>1089.9000000000001</v>
      </c>
      <c r="N15" s="36" t="s">
        <v>64</v>
      </c>
      <c r="O15" s="40">
        <v>1139.9100000000001</v>
      </c>
      <c r="P15" s="36" t="s">
        <v>64</v>
      </c>
      <c r="Q15" s="40">
        <v>937.48</v>
      </c>
      <c r="R15" s="36" t="s">
        <v>64</v>
      </c>
      <c r="S15" s="40" t="s">
        <v>42</v>
      </c>
      <c r="T15" s="36" t="s">
        <v>42</v>
      </c>
      <c r="U15" s="40">
        <v>1055.76</v>
      </c>
      <c r="V15" s="133"/>
      <c r="W15" s="134">
        <v>889.87</v>
      </c>
      <c r="X15" s="135" t="s">
        <v>233</v>
      </c>
      <c r="Y15" s="133" t="s">
        <v>273</v>
      </c>
      <c r="Z15" s="133" t="s">
        <v>352</v>
      </c>
      <c r="AA15" s="43">
        <v>16</v>
      </c>
      <c r="AB15" s="42"/>
      <c r="AC15" s="40">
        <f t="shared" si="5"/>
        <v>14237.92</v>
      </c>
      <c r="AD15" s="41">
        <f t="shared" si="2"/>
        <v>4223.04</v>
      </c>
      <c r="AE15" s="150">
        <f t="shared" si="6"/>
        <v>3559.48</v>
      </c>
      <c r="AF15" s="42" t="s">
        <v>42</v>
      </c>
      <c r="AG15" s="43">
        <v>2</v>
      </c>
      <c r="AH15" s="43">
        <v>1</v>
      </c>
      <c r="AI15" s="42" t="s">
        <v>42</v>
      </c>
      <c r="AJ15" s="42" t="s">
        <v>42</v>
      </c>
      <c r="AK15" s="42" t="s">
        <v>42</v>
      </c>
      <c r="AL15" s="43">
        <v>1</v>
      </c>
      <c r="AM15" s="81">
        <f t="shared" si="3"/>
        <v>4</v>
      </c>
      <c r="AN15" s="81">
        <f t="shared" si="4"/>
        <v>20</v>
      </c>
      <c r="AO15" s="115"/>
      <c r="AP15" s="116"/>
      <c r="AQ15" s="116"/>
      <c r="AU15"/>
      <c r="AV15"/>
      <c r="AW15"/>
      <c r="AX15"/>
      <c r="AY15"/>
      <c r="AZ15"/>
      <c r="BA15"/>
      <c r="BB15"/>
      <c r="BC15"/>
      <c r="BD15"/>
      <c r="BE15"/>
      <c r="BF15"/>
      <c r="BG15"/>
    </row>
    <row r="16" spans="1:59" s="7" customFormat="1" ht="45" x14ac:dyDescent="0.25">
      <c r="A16" s="35" t="s">
        <v>35</v>
      </c>
      <c r="B16" s="36" t="s">
        <v>36</v>
      </c>
      <c r="C16" s="37" t="s">
        <v>37</v>
      </c>
      <c r="D16" s="38" t="s">
        <v>65</v>
      </c>
      <c r="E16" s="38">
        <v>8</v>
      </c>
      <c r="F16" s="38">
        <v>8</v>
      </c>
      <c r="G16" s="36" t="s">
        <v>66</v>
      </c>
      <c r="H16" s="36" t="s">
        <v>67</v>
      </c>
      <c r="I16" s="36" t="s">
        <v>55</v>
      </c>
      <c r="J16" s="37">
        <f t="shared" si="0"/>
        <v>21</v>
      </c>
      <c r="K16" s="39"/>
      <c r="L16" s="40">
        <f t="shared" si="1"/>
        <v>37611.42</v>
      </c>
      <c r="M16" s="40">
        <v>2199</v>
      </c>
      <c r="N16" s="36" t="s">
        <v>68</v>
      </c>
      <c r="O16" s="40">
        <v>1167.6099999999999</v>
      </c>
      <c r="P16" s="36" t="s">
        <v>68</v>
      </c>
      <c r="Q16" s="40">
        <v>2006.46</v>
      </c>
      <c r="R16" s="36" t="s">
        <v>68</v>
      </c>
      <c r="S16" s="40" t="s">
        <v>42</v>
      </c>
      <c r="T16" s="36" t="s">
        <v>42</v>
      </c>
      <c r="U16" s="40">
        <v>1791.02</v>
      </c>
      <c r="V16" s="133"/>
      <c r="W16" s="134">
        <v>1700</v>
      </c>
      <c r="X16" s="135" t="s">
        <v>236</v>
      </c>
      <c r="Y16" s="133" t="s">
        <v>269</v>
      </c>
      <c r="Z16" s="133" t="s">
        <v>353</v>
      </c>
      <c r="AA16" s="43">
        <v>16</v>
      </c>
      <c r="AB16" s="42"/>
      <c r="AC16" s="40">
        <f t="shared" si="5"/>
        <v>27200</v>
      </c>
      <c r="AD16" s="41">
        <f t="shared" si="2"/>
        <v>8955.1</v>
      </c>
      <c r="AE16" s="150">
        <f t="shared" si="6"/>
        <v>8500</v>
      </c>
      <c r="AF16" s="42" t="s">
        <v>42</v>
      </c>
      <c r="AG16" s="42"/>
      <c r="AH16" s="42"/>
      <c r="AI16" s="42" t="s">
        <v>42</v>
      </c>
      <c r="AJ16" s="43">
        <v>3</v>
      </c>
      <c r="AK16" s="43">
        <v>1</v>
      </c>
      <c r="AL16" s="43">
        <v>1</v>
      </c>
      <c r="AM16" s="81">
        <f t="shared" si="3"/>
        <v>5</v>
      </c>
      <c r="AN16" s="81">
        <f t="shared" si="4"/>
        <v>21</v>
      </c>
      <c r="AO16" s="117"/>
      <c r="AP16" s="116"/>
      <c r="AQ16" s="116"/>
      <c r="AR16" s="44"/>
      <c r="AS16" s="44"/>
      <c r="AT16" s="44"/>
      <c r="AU16"/>
      <c r="AV16"/>
      <c r="AW16"/>
      <c r="AX16"/>
      <c r="AY16"/>
      <c r="AZ16"/>
      <c r="BA16"/>
      <c r="BB16"/>
      <c r="BC16"/>
      <c r="BD16"/>
      <c r="BE16"/>
      <c r="BF16"/>
      <c r="BG16"/>
    </row>
    <row r="17" spans="1:62" s="44" customFormat="1" ht="409.5" x14ac:dyDescent="0.25">
      <c r="A17" s="35" t="s">
        <v>35</v>
      </c>
      <c r="B17" s="36" t="s">
        <v>36</v>
      </c>
      <c r="C17" s="37" t="s">
        <v>37</v>
      </c>
      <c r="D17" s="38">
        <v>5234000480832</v>
      </c>
      <c r="E17" s="38">
        <v>9</v>
      </c>
      <c r="F17" s="38">
        <v>9</v>
      </c>
      <c r="G17" s="36" t="s">
        <v>69</v>
      </c>
      <c r="H17" s="36" t="s">
        <v>70</v>
      </c>
      <c r="I17" s="36" t="s">
        <v>55</v>
      </c>
      <c r="J17" s="37">
        <f t="shared" si="0"/>
        <v>3</v>
      </c>
      <c r="K17" s="39"/>
      <c r="L17" s="40">
        <f t="shared" si="1"/>
        <v>413900.01</v>
      </c>
      <c r="M17" s="40">
        <v>152000</v>
      </c>
      <c r="N17" s="36" t="s">
        <v>68</v>
      </c>
      <c r="O17" s="40">
        <v>136900</v>
      </c>
      <c r="P17" s="36" t="s">
        <v>68</v>
      </c>
      <c r="Q17" s="40">
        <v>125000</v>
      </c>
      <c r="R17" s="36" t="s">
        <v>68</v>
      </c>
      <c r="S17" s="40" t="s">
        <v>42</v>
      </c>
      <c r="T17" s="36" t="s">
        <v>42</v>
      </c>
      <c r="U17" s="40">
        <v>137966.67000000001</v>
      </c>
      <c r="V17" s="133"/>
      <c r="W17" s="134">
        <v>87000</v>
      </c>
      <c r="X17" s="135" t="s">
        <v>237</v>
      </c>
      <c r="Y17" s="133" t="s">
        <v>291</v>
      </c>
      <c r="Z17" s="133" t="s">
        <v>361</v>
      </c>
      <c r="AA17" s="43">
        <v>2</v>
      </c>
      <c r="AB17" s="42"/>
      <c r="AC17" s="40">
        <f t="shared" si="5"/>
        <v>174000</v>
      </c>
      <c r="AD17" s="41">
        <f t="shared" si="2"/>
        <v>137966.67000000001</v>
      </c>
      <c r="AE17" s="150">
        <f t="shared" si="6"/>
        <v>87000</v>
      </c>
      <c r="AF17" s="42" t="s">
        <v>42</v>
      </c>
      <c r="AG17" s="42"/>
      <c r="AH17" s="42"/>
      <c r="AI17" s="42" t="s">
        <v>42</v>
      </c>
      <c r="AJ17" s="42" t="s">
        <v>42</v>
      </c>
      <c r="AK17" s="42" t="s">
        <v>42</v>
      </c>
      <c r="AL17" s="43">
        <v>1</v>
      </c>
      <c r="AM17" s="81">
        <f t="shared" si="3"/>
        <v>1</v>
      </c>
      <c r="AN17" s="81">
        <f t="shared" si="4"/>
        <v>3</v>
      </c>
      <c r="AO17" s="115"/>
      <c r="AP17" s="116"/>
      <c r="AQ17" s="116"/>
      <c r="AU17"/>
      <c r="AV17"/>
      <c r="AW17"/>
      <c r="AX17"/>
      <c r="AY17"/>
      <c r="AZ17"/>
      <c r="BA17"/>
      <c r="BB17"/>
      <c r="BC17"/>
      <c r="BD17"/>
      <c r="BE17"/>
      <c r="BF17"/>
      <c r="BG17"/>
    </row>
    <row r="18" spans="1:62" s="79" customFormat="1" ht="409.5" x14ac:dyDescent="0.25">
      <c r="A18" s="35" t="s">
        <v>35</v>
      </c>
      <c r="B18" s="36" t="s">
        <v>36</v>
      </c>
      <c r="C18" s="37" t="s">
        <v>37</v>
      </c>
      <c r="D18" s="38">
        <v>5234000480833</v>
      </c>
      <c r="E18" s="38">
        <v>10</v>
      </c>
      <c r="F18" s="38">
        <v>10</v>
      </c>
      <c r="G18" s="36" t="s">
        <v>71</v>
      </c>
      <c r="H18" s="36" t="s">
        <v>72</v>
      </c>
      <c r="I18" s="36" t="s">
        <v>55</v>
      </c>
      <c r="J18" s="37">
        <f t="shared" si="0"/>
        <v>3</v>
      </c>
      <c r="K18" s="39"/>
      <c r="L18" s="40">
        <f t="shared" si="1"/>
        <v>272949.99</v>
      </c>
      <c r="M18" s="40">
        <v>105250</v>
      </c>
      <c r="N18" s="36" t="s">
        <v>68</v>
      </c>
      <c r="O18" s="40">
        <v>92200</v>
      </c>
      <c r="P18" s="36" t="s">
        <v>68</v>
      </c>
      <c r="Q18" s="40">
        <v>75500</v>
      </c>
      <c r="R18" s="36" t="s">
        <v>68</v>
      </c>
      <c r="S18" s="40" t="s">
        <v>42</v>
      </c>
      <c r="T18" s="36" t="s">
        <v>42</v>
      </c>
      <c r="U18" s="40">
        <v>90983.33</v>
      </c>
      <c r="V18" s="133"/>
      <c r="W18" s="134">
        <v>47000</v>
      </c>
      <c r="X18" s="135" t="s">
        <v>238</v>
      </c>
      <c r="Y18" s="133" t="s">
        <v>287</v>
      </c>
      <c r="Z18" s="133" t="s">
        <v>351</v>
      </c>
      <c r="AA18" s="42">
        <v>2</v>
      </c>
      <c r="AB18" s="42"/>
      <c r="AC18" s="40">
        <f t="shared" si="5"/>
        <v>94000</v>
      </c>
      <c r="AD18" s="41">
        <f t="shared" si="2"/>
        <v>90983.33</v>
      </c>
      <c r="AE18" s="150">
        <f t="shared" si="6"/>
        <v>47000</v>
      </c>
      <c r="AF18" s="42" t="s">
        <v>42</v>
      </c>
      <c r="AG18" s="42"/>
      <c r="AH18" s="42"/>
      <c r="AI18" s="42" t="s">
        <v>42</v>
      </c>
      <c r="AJ18" s="42" t="s">
        <v>42</v>
      </c>
      <c r="AK18" s="42" t="s">
        <v>42</v>
      </c>
      <c r="AL18" s="42">
        <v>1</v>
      </c>
      <c r="AM18" s="81">
        <f t="shared" si="3"/>
        <v>1</v>
      </c>
      <c r="AN18" s="81">
        <f t="shared" si="4"/>
        <v>3</v>
      </c>
      <c r="AO18" s="117"/>
      <c r="AP18" s="116"/>
      <c r="AQ18" s="116"/>
      <c r="AR18" s="44"/>
      <c r="AS18" s="44"/>
      <c r="AT18" s="44"/>
      <c r="AU18"/>
      <c r="AV18"/>
      <c r="AW18"/>
      <c r="AX18"/>
      <c r="AY18"/>
      <c r="AZ18"/>
      <c r="BA18"/>
      <c r="BB18"/>
      <c r="BC18"/>
      <c r="BD18"/>
      <c r="BE18"/>
      <c r="BF18"/>
      <c r="BG18"/>
      <c r="BH18" s="100"/>
      <c r="BI18" s="100"/>
      <c r="BJ18" s="100"/>
    </row>
    <row r="19" spans="1:62" s="55" customFormat="1" ht="157.5" x14ac:dyDescent="0.25">
      <c r="A19" s="10" t="s">
        <v>35</v>
      </c>
      <c r="B19" s="9" t="s">
        <v>36</v>
      </c>
      <c r="C19" s="11" t="s">
        <v>37</v>
      </c>
      <c r="D19" s="12" t="s">
        <v>73</v>
      </c>
      <c r="E19" s="12">
        <v>11</v>
      </c>
      <c r="F19" s="12">
        <v>11</v>
      </c>
      <c r="G19" s="9" t="s">
        <v>74</v>
      </c>
      <c r="H19" s="9" t="s">
        <v>75</v>
      </c>
      <c r="I19" s="9" t="s">
        <v>55</v>
      </c>
      <c r="J19" s="11">
        <f t="shared" si="0"/>
        <v>1</v>
      </c>
      <c r="K19" s="13"/>
      <c r="L19" s="14">
        <f t="shared" si="1"/>
        <v>6289.97</v>
      </c>
      <c r="M19" s="14">
        <v>5699.9</v>
      </c>
      <c r="N19" s="9" t="s">
        <v>55</v>
      </c>
      <c r="O19" s="14">
        <v>7500</v>
      </c>
      <c r="P19" s="9" t="s">
        <v>55</v>
      </c>
      <c r="Q19" s="14">
        <v>5670</v>
      </c>
      <c r="R19" s="9" t="s">
        <v>55</v>
      </c>
      <c r="S19" s="14" t="s">
        <v>42</v>
      </c>
      <c r="T19" s="9" t="s">
        <v>42</v>
      </c>
      <c r="U19" s="14">
        <v>6289.97</v>
      </c>
      <c r="V19" s="144">
        <f>U19*J19</f>
        <v>6289.97</v>
      </c>
      <c r="W19" s="145" t="s">
        <v>306</v>
      </c>
      <c r="X19" s="146"/>
      <c r="Y19" s="144"/>
      <c r="Z19" s="144"/>
      <c r="AA19" s="15"/>
      <c r="AB19" s="15"/>
      <c r="AC19" s="14"/>
      <c r="AD19" s="177">
        <f t="shared" si="2"/>
        <v>6289.97</v>
      </c>
      <c r="AE19" s="151"/>
      <c r="AF19" s="42">
        <v>1</v>
      </c>
      <c r="AG19" s="42"/>
      <c r="AH19" s="42"/>
      <c r="AI19" s="42" t="s">
        <v>42</v>
      </c>
      <c r="AJ19" s="42" t="s">
        <v>42</v>
      </c>
      <c r="AK19" s="42" t="s">
        <v>42</v>
      </c>
      <c r="AL19" s="42" t="s">
        <v>42</v>
      </c>
      <c r="AM19" s="81">
        <f t="shared" si="3"/>
        <v>1</v>
      </c>
      <c r="AN19" s="112">
        <f t="shared" si="4"/>
        <v>1</v>
      </c>
      <c r="AO19" s="119"/>
      <c r="AP19" s="120"/>
      <c r="AQ19" s="120"/>
      <c r="AU19"/>
      <c r="AV19"/>
      <c r="AW19"/>
      <c r="AX19"/>
      <c r="AY19"/>
      <c r="AZ19"/>
      <c r="BA19"/>
      <c r="BB19"/>
      <c r="BC19"/>
      <c r="BD19"/>
      <c r="BE19"/>
      <c r="BF19"/>
      <c r="BG19"/>
    </row>
    <row r="20" spans="1:62" s="55" customFormat="1" ht="90" x14ac:dyDescent="0.25">
      <c r="A20" s="35" t="s">
        <v>35</v>
      </c>
      <c r="B20" s="36" t="s">
        <v>36</v>
      </c>
      <c r="C20" s="37" t="s">
        <v>37</v>
      </c>
      <c r="D20" s="38" t="s">
        <v>76</v>
      </c>
      <c r="E20" s="38">
        <v>12</v>
      </c>
      <c r="F20" s="38">
        <v>12</v>
      </c>
      <c r="G20" s="36" t="s">
        <v>77</v>
      </c>
      <c r="H20" s="36" t="s">
        <v>78</v>
      </c>
      <c r="I20" s="36" t="s">
        <v>41</v>
      </c>
      <c r="J20" s="37">
        <f t="shared" si="0"/>
        <v>60</v>
      </c>
      <c r="K20" s="39"/>
      <c r="L20" s="40">
        <f t="shared" si="1"/>
        <v>9678</v>
      </c>
      <c r="M20" s="40">
        <v>136.80000000000001</v>
      </c>
      <c r="N20" s="36" t="s">
        <v>41</v>
      </c>
      <c r="O20" s="40">
        <v>157.1</v>
      </c>
      <c r="P20" s="36" t="s">
        <v>41</v>
      </c>
      <c r="Q20" s="40">
        <v>190</v>
      </c>
      <c r="R20" s="36" t="s">
        <v>41</v>
      </c>
      <c r="S20" s="40" t="s">
        <v>42</v>
      </c>
      <c r="T20" s="36" t="s">
        <v>42</v>
      </c>
      <c r="U20" s="40">
        <v>161.30000000000001</v>
      </c>
      <c r="V20" s="133"/>
      <c r="W20" s="134">
        <v>160</v>
      </c>
      <c r="X20" s="135" t="s">
        <v>232</v>
      </c>
      <c r="Y20" s="133" t="s">
        <v>297</v>
      </c>
      <c r="Z20" s="133" t="s">
        <v>342</v>
      </c>
      <c r="AA20" s="45">
        <v>30</v>
      </c>
      <c r="AB20" s="42"/>
      <c r="AC20" s="40">
        <f t="shared" si="5"/>
        <v>4800</v>
      </c>
      <c r="AD20" s="41">
        <f t="shared" si="2"/>
        <v>4839</v>
      </c>
      <c r="AE20" s="150">
        <f t="shared" si="6"/>
        <v>4800</v>
      </c>
      <c r="AF20" s="42" t="s">
        <v>42</v>
      </c>
      <c r="AG20" s="42"/>
      <c r="AH20" s="42"/>
      <c r="AI20" s="42" t="s">
        <v>42</v>
      </c>
      <c r="AJ20" s="45">
        <v>20</v>
      </c>
      <c r="AK20" s="45">
        <v>10</v>
      </c>
      <c r="AL20" s="42" t="s">
        <v>42</v>
      </c>
      <c r="AM20" s="81">
        <f t="shared" si="3"/>
        <v>30</v>
      </c>
      <c r="AN20" s="112">
        <f t="shared" si="4"/>
        <v>60</v>
      </c>
      <c r="AO20" s="119"/>
      <c r="AP20" s="120"/>
      <c r="AQ20" s="120"/>
      <c r="AU20"/>
      <c r="AV20"/>
      <c r="AW20"/>
      <c r="AX20"/>
      <c r="AY20"/>
      <c r="AZ20"/>
      <c r="BA20"/>
      <c r="BB20"/>
      <c r="BC20"/>
      <c r="BD20"/>
      <c r="BE20"/>
      <c r="BF20"/>
      <c r="BG20"/>
    </row>
    <row r="21" spans="1:62" s="87" customFormat="1" ht="56.25" x14ac:dyDescent="0.25">
      <c r="A21" s="10">
        <v>14</v>
      </c>
      <c r="B21" s="9" t="s">
        <v>36</v>
      </c>
      <c r="C21" s="11" t="s">
        <v>37</v>
      </c>
      <c r="D21" s="12">
        <v>5238000000092</v>
      </c>
      <c r="E21" s="12">
        <v>13</v>
      </c>
      <c r="F21" s="12">
        <v>14</v>
      </c>
      <c r="G21" s="9" t="s">
        <v>79</v>
      </c>
      <c r="H21" s="9" t="s">
        <v>80</v>
      </c>
      <c r="I21" s="29" t="s">
        <v>55</v>
      </c>
      <c r="J21" s="11">
        <f t="shared" si="0"/>
        <v>31</v>
      </c>
      <c r="K21" s="30">
        <f>U21</f>
        <v>948.65</v>
      </c>
      <c r="L21" s="30">
        <f t="shared" si="1"/>
        <v>29408.149999999998</v>
      </c>
      <c r="M21" s="31">
        <v>743.68</v>
      </c>
      <c r="N21" s="29" t="s">
        <v>64</v>
      </c>
      <c r="O21" s="31">
        <v>949</v>
      </c>
      <c r="P21" s="29" t="s">
        <v>64</v>
      </c>
      <c r="Q21" s="31">
        <v>1153.26</v>
      </c>
      <c r="R21" s="29" t="s">
        <v>64</v>
      </c>
      <c r="S21" s="31" t="s">
        <v>42</v>
      </c>
      <c r="T21" s="29" t="s">
        <v>42</v>
      </c>
      <c r="U21" s="85">
        <v>948.65</v>
      </c>
      <c r="V21" s="144">
        <f>U21*J21</f>
        <v>29408.149999999998</v>
      </c>
      <c r="W21" s="178" t="s">
        <v>306</v>
      </c>
      <c r="X21" s="179"/>
      <c r="Y21" s="180"/>
      <c r="Z21" s="180"/>
      <c r="AA21" s="33">
        <v>16</v>
      </c>
      <c r="AB21" s="15"/>
      <c r="AC21" s="14"/>
      <c r="AD21" s="177">
        <f t="shared" si="2"/>
        <v>14229.75</v>
      </c>
      <c r="AE21" s="151"/>
      <c r="AF21" s="15"/>
      <c r="AG21" s="33">
        <v>15</v>
      </c>
      <c r="AH21" s="15"/>
      <c r="AI21" s="15"/>
      <c r="AJ21" s="15"/>
      <c r="AK21" s="15"/>
      <c r="AL21" s="33"/>
      <c r="AM21" s="82">
        <f t="shared" si="3"/>
        <v>15</v>
      </c>
      <c r="AN21" s="113">
        <f t="shared" si="4"/>
        <v>31</v>
      </c>
      <c r="AO21" s="128"/>
      <c r="AP21" s="127"/>
      <c r="AQ21" s="127"/>
      <c r="AR21" s="55"/>
      <c r="AS21" s="55"/>
      <c r="AT21" s="55"/>
      <c r="AU21"/>
      <c r="AV21"/>
      <c r="AW21"/>
      <c r="AX21"/>
      <c r="AY21"/>
      <c r="AZ21"/>
      <c r="BA21"/>
      <c r="BB21"/>
      <c r="BC21"/>
      <c r="BD21"/>
      <c r="BE21"/>
      <c r="BF21"/>
      <c r="BG21"/>
    </row>
    <row r="22" spans="1:62" s="55" customFormat="1" ht="89.25" x14ac:dyDescent="0.25">
      <c r="A22" s="56" t="s">
        <v>35</v>
      </c>
      <c r="B22" s="47" t="s">
        <v>36</v>
      </c>
      <c r="C22" s="48" t="s">
        <v>37</v>
      </c>
      <c r="D22" s="46">
        <v>5238000476851</v>
      </c>
      <c r="E22" s="46">
        <v>14</v>
      </c>
      <c r="F22" s="46">
        <v>13</v>
      </c>
      <c r="G22" s="47" t="s">
        <v>81</v>
      </c>
      <c r="H22" s="49" t="s">
        <v>319</v>
      </c>
      <c r="I22" s="47" t="s">
        <v>55</v>
      </c>
      <c r="J22" s="37">
        <f t="shared" si="0"/>
        <v>18</v>
      </c>
      <c r="K22" s="57"/>
      <c r="L22" s="58">
        <f t="shared" si="1"/>
        <v>29470.5</v>
      </c>
      <c r="M22" s="58">
        <v>1809.05</v>
      </c>
      <c r="N22" s="47" t="s">
        <v>68</v>
      </c>
      <c r="O22" s="58">
        <v>1649</v>
      </c>
      <c r="P22" s="47" t="s">
        <v>68</v>
      </c>
      <c r="Q22" s="58">
        <v>1453.71</v>
      </c>
      <c r="R22" s="47" t="s">
        <v>68</v>
      </c>
      <c r="S22" s="58" t="s">
        <v>42</v>
      </c>
      <c r="T22" s="47" t="s">
        <v>42</v>
      </c>
      <c r="U22" s="58">
        <v>1637.25</v>
      </c>
      <c r="V22" s="133"/>
      <c r="W22" s="134">
        <v>1200</v>
      </c>
      <c r="X22" s="135" t="s">
        <v>239</v>
      </c>
      <c r="Y22" s="133" t="s">
        <v>299</v>
      </c>
      <c r="Z22" s="133" t="s">
        <v>347</v>
      </c>
      <c r="AA22" s="45">
        <v>16</v>
      </c>
      <c r="AB22" s="86"/>
      <c r="AC22" s="40">
        <f t="shared" si="5"/>
        <v>19200</v>
      </c>
      <c r="AD22" s="41">
        <f t="shared" si="2"/>
        <v>3274.5</v>
      </c>
      <c r="AE22" s="150">
        <f t="shared" si="6"/>
        <v>2400</v>
      </c>
      <c r="AF22" s="86" t="s">
        <v>42</v>
      </c>
      <c r="AG22" s="45"/>
      <c r="AH22" s="59"/>
      <c r="AI22" s="86" t="s">
        <v>42</v>
      </c>
      <c r="AJ22" s="86" t="s">
        <v>42</v>
      </c>
      <c r="AK22" s="86" t="s">
        <v>42</v>
      </c>
      <c r="AL22" s="45">
        <v>2</v>
      </c>
      <c r="AM22" s="81">
        <f t="shared" si="3"/>
        <v>2</v>
      </c>
      <c r="AN22" s="111">
        <f t="shared" si="4"/>
        <v>18</v>
      </c>
      <c r="AO22" s="119"/>
      <c r="AP22" s="120"/>
      <c r="AQ22" s="120"/>
      <c r="AU22"/>
      <c r="AV22"/>
      <c r="AW22"/>
      <c r="AX22"/>
      <c r="AY22"/>
      <c r="AZ22"/>
      <c r="BA22"/>
      <c r="BB22"/>
      <c r="BC22"/>
      <c r="BD22"/>
      <c r="BE22"/>
      <c r="BF22"/>
      <c r="BG22"/>
    </row>
    <row r="23" spans="1:62" s="55" customFormat="1" ht="34.5" x14ac:dyDescent="0.25">
      <c r="A23" s="46">
        <v>14</v>
      </c>
      <c r="B23" s="47" t="s">
        <v>82</v>
      </c>
      <c r="C23" s="48" t="s">
        <v>37</v>
      </c>
      <c r="D23" s="224">
        <v>5234000480838</v>
      </c>
      <c r="E23" s="46">
        <v>15</v>
      </c>
      <c r="F23" s="46">
        <v>15</v>
      </c>
      <c r="G23" s="47" t="s">
        <v>83</v>
      </c>
      <c r="H23" s="49" t="s">
        <v>320</v>
      </c>
      <c r="I23" s="50" t="s">
        <v>84</v>
      </c>
      <c r="J23" s="37">
        <f t="shared" si="0"/>
        <v>27</v>
      </c>
      <c r="K23" s="51">
        <f>U23</f>
        <v>1950</v>
      </c>
      <c r="L23" s="52">
        <f>J23*K23</f>
        <v>52650</v>
      </c>
      <c r="M23" s="52">
        <v>1950</v>
      </c>
      <c r="N23" s="50" t="s">
        <v>84</v>
      </c>
      <c r="O23" s="52">
        <v>2000</v>
      </c>
      <c r="P23" s="50" t="s">
        <v>84</v>
      </c>
      <c r="Q23" s="52">
        <v>1900</v>
      </c>
      <c r="R23" s="50" t="s">
        <v>84</v>
      </c>
      <c r="S23" s="52"/>
      <c r="T23" s="50"/>
      <c r="U23" s="52">
        <v>1950</v>
      </c>
      <c r="V23" s="133"/>
      <c r="W23" s="138">
        <v>979.99</v>
      </c>
      <c r="X23" s="140" t="s">
        <v>240</v>
      </c>
      <c r="Y23" s="141" t="s">
        <v>288</v>
      </c>
      <c r="Z23" s="141" t="s">
        <v>344</v>
      </c>
      <c r="AA23" s="45">
        <v>16</v>
      </c>
      <c r="AB23" s="45">
        <v>8</v>
      </c>
      <c r="AC23" s="40">
        <f t="shared" si="5"/>
        <v>23519.760000000002</v>
      </c>
      <c r="AD23" s="41">
        <f t="shared" si="2"/>
        <v>5850</v>
      </c>
      <c r="AE23" s="150">
        <f t="shared" si="6"/>
        <v>2939.9700000000003</v>
      </c>
      <c r="AF23" s="54"/>
      <c r="AG23" s="48"/>
      <c r="AH23" s="45">
        <v>3</v>
      </c>
      <c r="AI23" s="54"/>
      <c r="AJ23" s="54"/>
      <c r="AK23" s="54"/>
      <c r="AL23" s="54"/>
      <c r="AM23" s="81">
        <f t="shared" si="3"/>
        <v>3</v>
      </c>
      <c r="AN23" s="111">
        <f t="shared" si="4"/>
        <v>27</v>
      </c>
      <c r="AO23" s="119"/>
      <c r="AP23" s="120"/>
      <c r="AQ23" s="120"/>
      <c r="AU23"/>
      <c r="AV23"/>
      <c r="AW23"/>
      <c r="AX23"/>
      <c r="AY23"/>
      <c r="AZ23"/>
      <c r="BA23"/>
      <c r="BB23"/>
      <c r="BC23"/>
      <c r="BD23"/>
      <c r="BE23"/>
      <c r="BF23"/>
      <c r="BG23"/>
    </row>
    <row r="24" spans="1:62" s="87" customFormat="1" ht="33.75" x14ac:dyDescent="0.25">
      <c r="A24" s="23" t="s">
        <v>35</v>
      </c>
      <c r="B24" s="20" t="s">
        <v>36</v>
      </c>
      <c r="C24" s="25" t="s">
        <v>37</v>
      </c>
      <c r="D24" s="24" t="s">
        <v>85</v>
      </c>
      <c r="E24" s="24">
        <v>16</v>
      </c>
      <c r="F24" s="24">
        <v>16</v>
      </c>
      <c r="G24" s="20" t="s">
        <v>86</v>
      </c>
      <c r="H24" s="20" t="s">
        <v>87</v>
      </c>
      <c r="I24" s="20" t="s">
        <v>55</v>
      </c>
      <c r="J24" s="11">
        <f t="shared" si="0"/>
        <v>18</v>
      </c>
      <c r="K24" s="21"/>
      <c r="L24" s="22">
        <f>U24*J24</f>
        <v>22464</v>
      </c>
      <c r="M24" s="22">
        <v>1114</v>
      </c>
      <c r="N24" s="20" t="s">
        <v>56</v>
      </c>
      <c r="O24" s="22">
        <v>880</v>
      </c>
      <c r="P24" s="20" t="s">
        <v>56</v>
      </c>
      <c r="Q24" s="22">
        <v>1750</v>
      </c>
      <c r="R24" s="20" t="s">
        <v>56</v>
      </c>
      <c r="S24" s="22" t="s">
        <v>42</v>
      </c>
      <c r="T24" s="20" t="s">
        <v>42</v>
      </c>
      <c r="U24" s="22">
        <v>1248</v>
      </c>
      <c r="V24" s="144">
        <f>U24*J24</f>
        <v>22464</v>
      </c>
      <c r="W24" s="178" t="s">
        <v>306</v>
      </c>
      <c r="X24" s="146"/>
      <c r="Y24" s="144"/>
      <c r="Z24" s="144"/>
      <c r="AA24" s="33">
        <v>16</v>
      </c>
      <c r="AB24" s="32"/>
      <c r="AC24" s="14"/>
      <c r="AD24" s="177">
        <f t="shared" si="2"/>
        <v>2496</v>
      </c>
      <c r="AE24" s="151"/>
      <c r="AF24" s="32" t="s">
        <v>42</v>
      </c>
      <c r="AG24" s="32"/>
      <c r="AH24" s="32"/>
      <c r="AI24" s="33">
        <v>2</v>
      </c>
      <c r="AJ24" s="32" t="s">
        <v>42</v>
      </c>
      <c r="AK24" s="32" t="s">
        <v>42</v>
      </c>
      <c r="AL24" s="32" t="s">
        <v>42</v>
      </c>
      <c r="AM24" s="82">
        <f t="shared" si="3"/>
        <v>2</v>
      </c>
      <c r="AN24" s="82">
        <f t="shared" si="4"/>
        <v>18</v>
      </c>
      <c r="AO24" s="128"/>
      <c r="AP24" s="127"/>
      <c r="AQ24" s="127"/>
      <c r="AR24" s="55"/>
      <c r="AS24" s="55"/>
      <c r="AT24" s="55"/>
      <c r="AU24"/>
      <c r="AV24"/>
      <c r="AW24"/>
      <c r="AX24"/>
      <c r="AY24"/>
      <c r="AZ24"/>
      <c r="BA24"/>
      <c r="BB24"/>
      <c r="BC24"/>
      <c r="BD24"/>
      <c r="BE24"/>
      <c r="BF24"/>
      <c r="BG24"/>
    </row>
    <row r="25" spans="1:62" s="44" customFormat="1" ht="56.25" customHeight="1" x14ac:dyDescent="0.25">
      <c r="A25" s="56" t="s">
        <v>35</v>
      </c>
      <c r="B25" s="47" t="s">
        <v>36</v>
      </c>
      <c r="C25" s="48" t="s">
        <v>37</v>
      </c>
      <c r="D25" s="46">
        <v>5234000480835</v>
      </c>
      <c r="E25" s="46">
        <v>17</v>
      </c>
      <c r="F25" s="46">
        <v>17</v>
      </c>
      <c r="G25" s="47" t="s">
        <v>88</v>
      </c>
      <c r="H25" s="47" t="s">
        <v>89</v>
      </c>
      <c r="I25" s="47" t="s">
        <v>84</v>
      </c>
      <c r="J25" s="37">
        <f t="shared" si="0"/>
        <v>26</v>
      </c>
      <c r="K25" s="57"/>
      <c r="L25" s="58">
        <f>U25*J25</f>
        <v>49400</v>
      </c>
      <c r="M25" s="58">
        <v>1950</v>
      </c>
      <c r="N25" s="47" t="s">
        <v>84</v>
      </c>
      <c r="O25" s="58">
        <v>2000</v>
      </c>
      <c r="P25" s="47" t="s">
        <v>84</v>
      </c>
      <c r="Q25" s="58">
        <v>1900</v>
      </c>
      <c r="R25" s="47" t="s">
        <v>84</v>
      </c>
      <c r="S25" s="58">
        <v>1750</v>
      </c>
      <c r="T25" s="47" t="s">
        <v>56</v>
      </c>
      <c r="U25" s="58">
        <v>1900</v>
      </c>
      <c r="V25" s="133"/>
      <c r="W25" s="134">
        <v>999.99</v>
      </c>
      <c r="X25" s="135" t="s">
        <v>241</v>
      </c>
      <c r="Y25" s="135" t="s">
        <v>279</v>
      </c>
      <c r="Z25" s="135" t="s">
        <v>348</v>
      </c>
      <c r="AA25" s="45">
        <v>16</v>
      </c>
      <c r="AB25" s="59"/>
      <c r="AC25" s="40">
        <f t="shared" si="5"/>
        <v>15999.84</v>
      </c>
      <c r="AD25" s="41">
        <f t="shared" si="2"/>
        <v>19000</v>
      </c>
      <c r="AE25" s="150">
        <f t="shared" si="6"/>
        <v>9999.9</v>
      </c>
      <c r="AF25" s="59" t="s">
        <v>42</v>
      </c>
      <c r="AG25" s="59"/>
      <c r="AH25" s="59"/>
      <c r="AI25" s="45">
        <v>10</v>
      </c>
      <c r="AJ25" s="59" t="s">
        <v>42</v>
      </c>
      <c r="AK25" s="59" t="s">
        <v>42</v>
      </c>
      <c r="AL25" s="59" t="s">
        <v>42</v>
      </c>
      <c r="AM25" s="81">
        <f t="shared" si="3"/>
        <v>10</v>
      </c>
      <c r="AN25" s="111">
        <f t="shared" si="4"/>
        <v>26</v>
      </c>
      <c r="AO25" s="115"/>
      <c r="AP25" s="116"/>
      <c r="AQ25" s="116"/>
      <c r="AU25"/>
      <c r="AV25"/>
      <c r="AW25"/>
      <c r="AX25"/>
      <c r="AY25"/>
      <c r="AZ25"/>
      <c r="BA25"/>
      <c r="BB25"/>
      <c r="BC25"/>
      <c r="BD25"/>
      <c r="BE25"/>
      <c r="BF25"/>
      <c r="BG25"/>
    </row>
    <row r="26" spans="1:62" s="44" customFormat="1" ht="45" x14ac:dyDescent="0.25">
      <c r="A26" s="46">
        <v>14</v>
      </c>
      <c r="B26" s="47" t="s">
        <v>82</v>
      </c>
      <c r="C26" s="48" t="s">
        <v>37</v>
      </c>
      <c r="D26" s="224">
        <v>5234000480836</v>
      </c>
      <c r="E26" s="46">
        <v>18</v>
      </c>
      <c r="F26" s="46">
        <v>18</v>
      </c>
      <c r="G26" s="60" t="s">
        <v>91</v>
      </c>
      <c r="H26" s="49" t="s">
        <v>321</v>
      </c>
      <c r="I26" s="50" t="s">
        <v>84</v>
      </c>
      <c r="J26" s="37">
        <f t="shared" si="0"/>
        <v>23</v>
      </c>
      <c r="K26" s="51">
        <f>U26</f>
        <v>1950</v>
      </c>
      <c r="L26" s="52">
        <f>J26*K26</f>
        <v>44850</v>
      </c>
      <c r="M26" s="52">
        <v>1950</v>
      </c>
      <c r="N26" s="50" t="s">
        <v>84</v>
      </c>
      <c r="O26" s="52">
        <v>2000</v>
      </c>
      <c r="P26" s="50" t="s">
        <v>84</v>
      </c>
      <c r="Q26" s="52">
        <v>1900</v>
      </c>
      <c r="R26" s="50" t="s">
        <v>84</v>
      </c>
      <c r="S26" s="52"/>
      <c r="T26" s="50"/>
      <c r="U26" s="53">
        <v>1950</v>
      </c>
      <c r="V26" s="133"/>
      <c r="W26" s="137">
        <v>998.99</v>
      </c>
      <c r="X26" s="135" t="s">
        <v>241</v>
      </c>
      <c r="Y26" s="138" t="s">
        <v>279</v>
      </c>
      <c r="Z26" s="135" t="s">
        <v>348</v>
      </c>
      <c r="AA26" s="45">
        <v>16</v>
      </c>
      <c r="AB26" s="45">
        <v>4</v>
      </c>
      <c r="AC26" s="40">
        <f t="shared" si="5"/>
        <v>19979.8</v>
      </c>
      <c r="AD26" s="41">
        <f t="shared" si="2"/>
        <v>5850</v>
      </c>
      <c r="AE26" s="150">
        <f t="shared" si="6"/>
        <v>2996.9700000000003</v>
      </c>
      <c r="AF26" s="54"/>
      <c r="AG26" s="48"/>
      <c r="AH26" s="45">
        <v>3</v>
      </c>
      <c r="AI26" s="54"/>
      <c r="AJ26" s="54"/>
      <c r="AK26" s="54"/>
      <c r="AL26" s="54"/>
      <c r="AM26" s="81">
        <f t="shared" si="3"/>
        <v>3</v>
      </c>
      <c r="AN26" s="111">
        <f t="shared" si="4"/>
        <v>23</v>
      </c>
      <c r="AO26" s="115"/>
      <c r="AP26" s="116"/>
      <c r="AQ26" s="116"/>
      <c r="AU26"/>
      <c r="AV26"/>
      <c r="AW26"/>
      <c r="AX26"/>
      <c r="AY26"/>
      <c r="AZ26"/>
      <c r="BA26"/>
      <c r="BB26"/>
      <c r="BC26"/>
      <c r="BD26"/>
      <c r="BE26"/>
      <c r="BF26"/>
      <c r="BG26"/>
    </row>
    <row r="27" spans="1:62" s="44" customFormat="1" ht="33.75" x14ac:dyDescent="0.25">
      <c r="A27" s="23" t="s">
        <v>35</v>
      </c>
      <c r="B27" s="20" t="s">
        <v>36</v>
      </c>
      <c r="C27" s="25" t="s">
        <v>37</v>
      </c>
      <c r="D27" s="24">
        <v>5234000480834</v>
      </c>
      <c r="E27" s="24">
        <v>19</v>
      </c>
      <c r="F27" s="24">
        <v>19</v>
      </c>
      <c r="G27" s="20" t="s">
        <v>92</v>
      </c>
      <c r="H27" s="20" t="s">
        <v>93</v>
      </c>
      <c r="I27" s="20" t="s">
        <v>55</v>
      </c>
      <c r="J27" s="11">
        <f t="shared" si="0"/>
        <v>18</v>
      </c>
      <c r="K27" s="21"/>
      <c r="L27" s="22">
        <f t="shared" ref="L27:L40" si="7">U27*J27</f>
        <v>22577.579999999998</v>
      </c>
      <c r="M27" s="22">
        <v>1750</v>
      </c>
      <c r="N27" s="20" t="s">
        <v>56</v>
      </c>
      <c r="O27" s="22">
        <v>1114</v>
      </c>
      <c r="P27" s="20" t="s">
        <v>56</v>
      </c>
      <c r="Q27" s="22">
        <v>898.92</v>
      </c>
      <c r="R27" s="20" t="s">
        <v>56</v>
      </c>
      <c r="S27" s="22" t="s">
        <v>42</v>
      </c>
      <c r="T27" s="20" t="s">
        <v>42</v>
      </c>
      <c r="U27" s="22">
        <v>1254.31</v>
      </c>
      <c r="V27" s="144">
        <f>U27*J27</f>
        <v>22577.579999999998</v>
      </c>
      <c r="W27" s="178" t="s">
        <v>306</v>
      </c>
      <c r="X27" s="146"/>
      <c r="Y27" s="144"/>
      <c r="Z27" s="144"/>
      <c r="AA27" s="33">
        <v>16</v>
      </c>
      <c r="AB27" s="32"/>
      <c r="AC27" s="14"/>
      <c r="AD27" s="177">
        <f t="shared" si="2"/>
        <v>2508.62</v>
      </c>
      <c r="AE27" s="151"/>
      <c r="AF27" s="32" t="s">
        <v>42</v>
      </c>
      <c r="AG27" s="32"/>
      <c r="AH27" s="32"/>
      <c r="AI27" s="33">
        <v>2</v>
      </c>
      <c r="AJ27" s="32" t="s">
        <v>42</v>
      </c>
      <c r="AK27" s="32" t="s">
        <v>42</v>
      </c>
      <c r="AL27" s="32" t="s">
        <v>42</v>
      </c>
      <c r="AM27" s="82">
        <f t="shared" si="3"/>
        <v>2</v>
      </c>
      <c r="AN27" s="82">
        <f t="shared" si="4"/>
        <v>18</v>
      </c>
      <c r="AO27" s="115"/>
      <c r="AP27" s="116"/>
      <c r="AQ27" s="116"/>
      <c r="AU27"/>
      <c r="AV27"/>
      <c r="AW27"/>
      <c r="AX27"/>
      <c r="AY27"/>
      <c r="AZ27"/>
      <c r="BA27"/>
      <c r="BB27"/>
      <c r="BC27"/>
      <c r="BD27"/>
      <c r="BE27"/>
      <c r="BF27"/>
      <c r="BG27"/>
    </row>
    <row r="28" spans="1:62" s="75" customFormat="1" ht="67.5" x14ac:dyDescent="0.25">
      <c r="A28" s="35" t="s">
        <v>35</v>
      </c>
      <c r="B28" s="36" t="s">
        <v>36</v>
      </c>
      <c r="C28" s="37" t="s">
        <v>37</v>
      </c>
      <c r="D28" s="38" t="s">
        <v>94</v>
      </c>
      <c r="E28" s="38">
        <v>20</v>
      </c>
      <c r="F28" s="38">
        <v>20</v>
      </c>
      <c r="G28" s="36" t="s">
        <v>95</v>
      </c>
      <c r="H28" s="36" t="s">
        <v>96</v>
      </c>
      <c r="I28" s="36" t="s">
        <v>55</v>
      </c>
      <c r="J28" s="37">
        <f t="shared" si="0"/>
        <v>18</v>
      </c>
      <c r="K28" s="39"/>
      <c r="L28" s="40">
        <f t="shared" si="7"/>
        <v>70499.34</v>
      </c>
      <c r="M28" s="40">
        <v>3944.36</v>
      </c>
      <c r="N28" s="36" t="s">
        <v>55</v>
      </c>
      <c r="O28" s="40">
        <v>4063.52</v>
      </c>
      <c r="P28" s="36" t="s">
        <v>55</v>
      </c>
      <c r="Q28" s="40">
        <v>3742</v>
      </c>
      <c r="R28" s="36" t="s">
        <v>55</v>
      </c>
      <c r="S28" s="40" t="s">
        <v>42</v>
      </c>
      <c r="T28" s="36" t="s">
        <v>42</v>
      </c>
      <c r="U28" s="40">
        <v>3916.63</v>
      </c>
      <c r="V28" s="133"/>
      <c r="W28" s="134">
        <v>1668</v>
      </c>
      <c r="X28" s="135" t="s">
        <v>242</v>
      </c>
      <c r="Y28" s="133" t="s">
        <v>267</v>
      </c>
      <c r="Z28" s="133" t="s">
        <v>333</v>
      </c>
      <c r="AA28" s="45">
        <v>16</v>
      </c>
      <c r="AB28" s="42"/>
      <c r="AC28" s="40">
        <f t="shared" si="5"/>
        <v>26688</v>
      </c>
      <c r="AD28" s="41">
        <f t="shared" si="2"/>
        <v>7833.26</v>
      </c>
      <c r="AE28" s="150">
        <f t="shared" si="6"/>
        <v>3336</v>
      </c>
      <c r="AF28" s="43">
        <v>1</v>
      </c>
      <c r="AG28" s="42"/>
      <c r="AH28" s="42"/>
      <c r="AI28" s="45">
        <v>1</v>
      </c>
      <c r="AJ28" s="42" t="s">
        <v>42</v>
      </c>
      <c r="AK28" s="42" t="s">
        <v>42</v>
      </c>
      <c r="AL28" s="42" t="s">
        <v>42</v>
      </c>
      <c r="AM28" s="81">
        <f t="shared" si="3"/>
        <v>2</v>
      </c>
      <c r="AN28" s="81">
        <f t="shared" si="4"/>
        <v>18</v>
      </c>
      <c r="AO28" s="121"/>
      <c r="AP28" s="122"/>
      <c r="AQ28" s="122"/>
      <c r="AU28"/>
      <c r="AV28"/>
      <c r="AW28"/>
      <c r="AX28"/>
      <c r="AY28"/>
      <c r="AZ28"/>
      <c r="BA28"/>
      <c r="BB28"/>
      <c r="BC28"/>
      <c r="BD28"/>
      <c r="BE28"/>
      <c r="BF28"/>
      <c r="BG28"/>
    </row>
    <row r="29" spans="1:62" s="44" customFormat="1" ht="90" x14ac:dyDescent="0.25">
      <c r="A29" s="35" t="s">
        <v>35</v>
      </c>
      <c r="B29" s="36" t="s">
        <v>36</v>
      </c>
      <c r="C29" s="37" t="s">
        <v>37</v>
      </c>
      <c r="D29" s="38" t="s">
        <v>97</v>
      </c>
      <c r="E29" s="38">
        <v>21</v>
      </c>
      <c r="F29" s="38">
        <v>21</v>
      </c>
      <c r="G29" s="36" t="s">
        <v>98</v>
      </c>
      <c r="H29" s="36" t="s">
        <v>99</v>
      </c>
      <c r="I29" s="36" t="s">
        <v>55</v>
      </c>
      <c r="J29" s="37">
        <f t="shared" si="0"/>
        <v>20</v>
      </c>
      <c r="K29" s="39"/>
      <c r="L29" s="40">
        <f t="shared" si="7"/>
        <v>252002.59999999998</v>
      </c>
      <c r="M29" s="40">
        <v>11399</v>
      </c>
      <c r="N29" s="36" t="s">
        <v>84</v>
      </c>
      <c r="O29" s="40">
        <v>13331.4</v>
      </c>
      <c r="P29" s="36" t="s">
        <v>84</v>
      </c>
      <c r="Q29" s="40">
        <v>13070</v>
      </c>
      <c r="R29" s="36" t="s">
        <v>84</v>
      </c>
      <c r="S29" s="40" t="s">
        <v>42</v>
      </c>
      <c r="T29" s="36" t="s">
        <v>42</v>
      </c>
      <c r="U29" s="40">
        <v>12600.13</v>
      </c>
      <c r="V29" s="133"/>
      <c r="W29" s="134">
        <v>6685</v>
      </c>
      <c r="X29" s="135" t="s">
        <v>239</v>
      </c>
      <c r="Y29" s="133" t="s">
        <v>299</v>
      </c>
      <c r="Z29" s="133" t="s">
        <v>347</v>
      </c>
      <c r="AA29" s="43">
        <v>16</v>
      </c>
      <c r="AB29" s="43">
        <v>2</v>
      </c>
      <c r="AC29" s="40">
        <f t="shared" si="5"/>
        <v>120330</v>
      </c>
      <c r="AD29" s="41">
        <f t="shared" si="2"/>
        <v>25200.26</v>
      </c>
      <c r="AE29" s="150">
        <f t="shared" si="6"/>
        <v>13370</v>
      </c>
      <c r="AF29" s="42" t="s">
        <v>42</v>
      </c>
      <c r="AG29" s="42"/>
      <c r="AH29" s="42"/>
      <c r="AI29" s="42" t="s">
        <v>42</v>
      </c>
      <c r="AJ29" s="43">
        <v>1</v>
      </c>
      <c r="AK29" s="43">
        <v>1</v>
      </c>
      <c r="AL29" s="42" t="s">
        <v>42</v>
      </c>
      <c r="AM29" s="81">
        <f t="shared" si="3"/>
        <v>2</v>
      </c>
      <c r="AN29" s="81">
        <f t="shared" si="4"/>
        <v>20</v>
      </c>
      <c r="AO29" s="115"/>
      <c r="AP29" s="116"/>
      <c r="AQ29" s="116"/>
      <c r="AU29"/>
      <c r="AV29"/>
      <c r="AW29"/>
      <c r="AX29"/>
      <c r="AY29"/>
      <c r="AZ29"/>
      <c r="BA29"/>
      <c r="BB29"/>
      <c r="BC29"/>
      <c r="BD29"/>
      <c r="BE29"/>
      <c r="BF29"/>
      <c r="BG29"/>
    </row>
    <row r="30" spans="1:62" s="44" customFormat="1" ht="267.75" x14ac:dyDescent="0.25">
      <c r="A30" s="46">
        <v>14</v>
      </c>
      <c r="B30" s="61" t="s">
        <v>82</v>
      </c>
      <c r="C30" s="61" t="s">
        <v>37</v>
      </c>
      <c r="D30" s="224" t="s">
        <v>100</v>
      </c>
      <c r="E30" s="62">
        <v>22</v>
      </c>
      <c r="F30" s="62">
        <v>22</v>
      </c>
      <c r="G30" s="63" t="s">
        <v>101</v>
      </c>
      <c r="H30" s="64" t="s">
        <v>322</v>
      </c>
      <c r="I30" s="63" t="s">
        <v>55</v>
      </c>
      <c r="J30" s="37">
        <f t="shared" si="0"/>
        <v>18</v>
      </c>
      <c r="K30" s="65">
        <f>U30</f>
        <v>29385.85</v>
      </c>
      <c r="L30" s="65">
        <f t="shared" si="7"/>
        <v>528945.29999999993</v>
      </c>
      <c r="M30" s="66">
        <v>27257.59</v>
      </c>
      <c r="N30" s="63" t="s">
        <v>64</v>
      </c>
      <c r="O30" s="66">
        <v>31103.4</v>
      </c>
      <c r="P30" s="63" t="s">
        <v>64</v>
      </c>
      <c r="Q30" s="66">
        <v>29796.55</v>
      </c>
      <c r="R30" s="63" t="s">
        <v>64</v>
      </c>
      <c r="S30" s="66" t="s">
        <v>42</v>
      </c>
      <c r="T30" s="63" t="s">
        <v>42</v>
      </c>
      <c r="U30" s="66">
        <v>29385.85</v>
      </c>
      <c r="V30" s="133"/>
      <c r="W30" s="137">
        <v>21180</v>
      </c>
      <c r="X30" s="138" t="s">
        <v>243</v>
      </c>
      <c r="Y30" s="142" t="s">
        <v>293</v>
      </c>
      <c r="Z30" s="142" t="s">
        <v>356</v>
      </c>
      <c r="AA30" s="43">
        <v>16</v>
      </c>
      <c r="AB30" s="37"/>
      <c r="AC30" s="40">
        <f t="shared" si="5"/>
        <v>338880</v>
      </c>
      <c r="AD30" s="41">
        <f t="shared" si="2"/>
        <v>58771.7</v>
      </c>
      <c r="AE30" s="150">
        <f t="shared" si="6"/>
        <v>42360</v>
      </c>
      <c r="AF30" s="37"/>
      <c r="AG30" s="43">
        <v>2</v>
      </c>
      <c r="AH30" s="37"/>
      <c r="AI30" s="37"/>
      <c r="AJ30" s="37"/>
      <c r="AK30" s="37"/>
      <c r="AL30" s="37"/>
      <c r="AM30" s="81">
        <f t="shared" si="3"/>
        <v>2</v>
      </c>
      <c r="AN30" s="81">
        <f t="shared" si="4"/>
        <v>18</v>
      </c>
      <c r="AO30" s="115"/>
      <c r="AP30" s="116"/>
      <c r="AQ30" s="116"/>
      <c r="AU30"/>
      <c r="AV30"/>
      <c r="AW30"/>
      <c r="AX30"/>
      <c r="AY30"/>
      <c r="AZ30"/>
      <c r="BA30"/>
      <c r="BB30"/>
      <c r="BC30"/>
      <c r="BD30"/>
      <c r="BE30"/>
      <c r="BF30"/>
      <c r="BG30"/>
    </row>
    <row r="31" spans="1:62" s="44" customFormat="1" ht="409.5" x14ac:dyDescent="0.25">
      <c r="A31" s="56" t="s">
        <v>35</v>
      </c>
      <c r="B31" s="47" t="s">
        <v>36</v>
      </c>
      <c r="C31" s="48" t="s">
        <v>37</v>
      </c>
      <c r="D31" s="46" t="s">
        <v>90</v>
      </c>
      <c r="E31" s="46">
        <v>23</v>
      </c>
      <c r="F31" s="46">
        <v>23</v>
      </c>
      <c r="G31" s="47" t="s">
        <v>102</v>
      </c>
      <c r="H31" s="47" t="s">
        <v>103</v>
      </c>
      <c r="I31" s="47" t="s">
        <v>55</v>
      </c>
      <c r="J31" s="37">
        <f t="shared" si="0"/>
        <v>18</v>
      </c>
      <c r="K31" s="57"/>
      <c r="L31" s="58">
        <f t="shared" si="7"/>
        <v>746605.26</v>
      </c>
      <c r="M31" s="58">
        <v>39638.92</v>
      </c>
      <c r="N31" s="47" t="s">
        <v>64</v>
      </c>
      <c r="O31" s="58">
        <v>43311.12</v>
      </c>
      <c r="P31" s="47" t="s">
        <v>64</v>
      </c>
      <c r="Q31" s="58">
        <v>41484.17</v>
      </c>
      <c r="R31" s="47" t="s">
        <v>64</v>
      </c>
      <c r="S31" s="58" t="s">
        <v>42</v>
      </c>
      <c r="T31" s="47" t="s">
        <v>42</v>
      </c>
      <c r="U31" s="58">
        <v>41478.07</v>
      </c>
      <c r="V31" s="133"/>
      <c r="W31" s="134">
        <v>36630</v>
      </c>
      <c r="X31" s="135" t="s">
        <v>243</v>
      </c>
      <c r="Y31" s="133" t="s">
        <v>293</v>
      </c>
      <c r="Z31" s="142" t="s">
        <v>356</v>
      </c>
      <c r="AA31" s="45">
        <v>16</v>
      </c>
      <c r="AB31" s="59"/>
      <c r="AC31" s="40">
        <f t="shared" si="5"/>
        <v>586080</v>
      </c>
      <c r="AD31" s="41">
        <f t="shared" si="2"/>
        <v>82956.14</v>
      </c>
      <c r="AE31" s="150">
        <f t="shared" si="6"/>
        <v>73260</v>
      </c>
      <c r="AF31" s="59" t="s">
        <v>42</v>
      </c>
      <c r="AG31" s="45">
        <v>1</v>
      </c>
      <c r="AH31" s="59"/>
      <c r="AI31" s="59" t="s">
        <v>42</v>
      </c>
      <c r="AJ31" s="45">
        <v>1</v>
      </c>
      <c r="AK31" s="59" t="s">
        <v>42</v>
      </c>
      <c r="AL31" s="59" t="s">
        <v>42</v>
      </c>
      <c r="AM31" s="81">
        <f t="shared" si="3"/>
        <v>2</v>
      </c>
      <c r="AN31" s="81">
        <f t="shared" si="4"/>
        <v>18</v>
      </c>
      <c r="AO31" s="115"/>
      <c r="AP31" s="116"/>
      <c r="AQ31" s="116"/>
      <c r="AU31"/>
      <c r="AV31"/>
      <c r="AW31"/>
      <c r="AX31"/>
      <c r="AY31"/>
      <c r="AZ31"/>
      <c r="BA31"/>
      <c r="BB31"/>
      <c r="BC31"/>
      <c r="BD31"/>
      <c r="BE31"/>
      <c r="BF31"/>
      <c r="BG31"/>
    </row>
    <row r="32" spans="1:62" s="44" customFormat="1" ht="146.25" x14ac:dyDescent="0.25">
      <c r="A32" s="35" t="s">
        <v>35</v>
      </c>
      <c r="B32" s="36" t="s">
        <v>36</v>
      </c>
      <c r="C32" s="37" t="s">
        <v>37</v>
      </c>
      <c r="D32" s="38" t="s">
        <v>104</v>
      </c>
      <c r="E32" s="38">
        <v>24</v>
      </c>
      <c r="F32" s="38">
        <v>24</v>
      </c>
      <c r="G32" s="36" t="s">
        <v>105</v>
      </c>
      <c r="H32" s="36" t="s">
        <v>106</v>
      </c>
      <c r="I32" s="36" t="s">
        <v>55</v>
      </c>
      <c r="J32" s="37">
        <f t="shared" si="0"/>
        <v>9</v>
      </c>
      <c r="K32" s="39"/>
      <c r="L32" s="40">
        <f t="shared" si="7"/>
        <v>81940.5</v>
      </c>
      <c r="M32" s="40">
        <v>8213.9699999999993</v>
      </c>
      <c r="N32" s="36" t="s">
        <v>41</v>
      </c>
      <c r="O32" s="40">
        <v>9143.1</v>
      </c>
      <c r="P32" s="36" t="s">
        <v>41</v>
      </c>
      <c r="Q32" s="40">
        <v>9956.44</v>
      </c>
      <c r="R32" s="36" t="s">
        <v>41</v>
      </c>
      <c r="S32" s="40" t="s">
        <v>42</v>
      </c>
      <c r="T32" s="36" t="s">
        <v>42</v>
      </c>
      <c r="U32" s="40">
        <v>9104.5</v>
      </c>
      <c r="V32" s="133"/>
      <c r="W32" s="134">
        <v>7980</v>
      </c>
      <c r="X32" s="135" t="s">
        <v>239</v>
      </c>
      <c r="Y32" s="133" t="s">
        <v>299</v>
      </c>
      <c r="Z32" s="133" t="s">
        <v>347</v>
      </c>
      <c r="AA32" s="42"/>
      <c r="AB32" s="42">
        <v>4</v>
      </c>
      <c r="AC32" s="40">
        <f t="shared" si="5"/>
        <v>31920</v>
      </c>
      <c r="AD32" s="41">
        <f t="shared" si="2"/>
        <v>45522.5</v>
      </c>
      <c r="AE32" s="150">
        <f t="shared" si="6"/>
        <v>39900</v>
      </c>
      <c r="AF32" s="42" t="s">
        <v>42</v>
      </c>
      <c r="AG32" s="42"/>
      <c r="AH32" s="42"/>
      <c r="AI32" s="42" t="s">
        <v>42</v>
      </c>
      <c r="AJ32" s="42">
        <v>4</v>
      </c>
      <c r="AK32" s="42" t="s">
        <v>42</v>
      </c>
      <c r="AL32" s="42">
        <v>1</v>
      </c>
      <c r="AM32" s="81">
        <f t="shared" si="3"/>
        <v>5</v>
      </c>
      <c r="AN32" s="81">
        <f t="shared" si="4"/>
        <v>9</v>
      </c>
      <c r="AO32" s="115"/>
      <c r="AP32" s="116"/>
      <c r="AQ32" s="116"/>
      <c r="AU32"/>
      <c r="AV32"/>
      <c r="AW32"/>
      <c r="AX32"/>
      <c r="AY32"/>
      <c r="AZ32"/>
      <c r="BA32"/>
      <c r="BB32"/>
      <c r="BC32"/>
      <c r="BD32"/>
      <c r="BE32"/>
      <c r="BF32"/>
      <c r="BG32"/>
    </row>
    <row r="33" spans="1:59" s="44" customFormat="1" ht="56.25" x14ac:dyDescent="0.25">
      <c r="A33" s="35" t="s">
        <v>35</v>
      </c>
      <c r="B33" s="36" t="s">
        <v>36</v>
      </c>
      <c r="C33" s="37" t="s">
        <v>37</v>
      </c>
      <c r="D33" s="38" t="s">
        <v>107</v>
      </c>
      <c r="E33" s="38">
        <v>25</v>
      </c>
      <c r="F33" s="38">
        <v>25</v>
      </c>
      <c r="G33" s="36" t="s">
        <v>108</v>
      </c>
      <c r="H33" s="36" t="s">
        <v>109</v>
      </c>
      <c r="I33" s="36" t="s">
        <v>55</v>
      </c>
      <c r="J33" s="37">
        <f t="shared" si="0"/>
        <v>19</v>
      </c>
      <c r="K33" s="39"/>
      <c r="L33" s="40">
        <f t="shared" si="7"/>
        <v>39500.429999999993</v>
      </c>
      <c r="M33" s="40">
        <v>2395.9</v>
      </c>
      <c r="N33" s="36" t="s">
        <v>68</v>
      </c>
      <c r="O33" s="40">
        <v>2142</v>
      </c>
      <c r="P33" s="36" t="s">
        <v>68</v>
      </c>
      <c r="Q33" s="40">
        <v>1699</v>
      </c>
      <c r="R33" s="36" t="s">
        <v>68</v>
      </c>
      <c r="S33" s="40" t="s">
        <v>42</v>
      </c>
      <c r="T33" s="36" t="s">
        <v>42</v>
      </c>
      <c r="U33" s="40">
        <v>2078.9699999999998</v>
      </c>
      <c r="V33" s="133"/>
      <c r="W33" s="134">
        <v>2000</v>
      </c>
      <c r="X33" s="135" t="s">
        <v>240</v>
      </c>
      <c r="Y33" s="133" t="s">
        <v>288</v>
      </c>
      <c r="Z33" s="141" t="s">
        <v>344</v>
      </c>
      <c r="AA33" s="42">
        <v>16</v>
      </c>
      <c r="AB33" s="42"/>
      <c r="AC33" s="40">
        <f t="shared" si="5"/>
        <v>32000</v>
      </c>
      <c r="AD33" s="41">
        <f t="shared" si="2"/>
        <v>6236.91</v>
      </c>
      <c r="AE33" s="150">
        <f t="shared" si="6"/>
        <v>6000</v>
      </c>
      <c r="AF33" s="42" t="s">
        <v>42</v>
      </c>
      <c r="AG33" s="42"/>
      <c r="AH33" s="42"/>
      <c r="AI33" s="42" t="s">
        <v>42</v>
      </c>
      <c r="AJ33" s="42">
        <v>2</v>
      </c>
      <c r="AK33" s="42" t="s">
        <v>42</v>
      </c>
      <c r="AL33" s="42">
        <v>1</v>
      </c>
      <c r="AM33" s="81">
        <f t="shared" si="3"/>
        <v>3</v>
      </c>
      <c r="AN33" s="111">
        <f t="shared" si="4"/>
        <v>19</v>
      </c>
      <c r="AO33" s="115"/>
      <c r="AP33" s="116"/>
      <c r="AQ33" s="116"/>
      <c r="AT33" s="44">
        <v>33</v>
      </c>
      <c r="AU33"/>
      <c r="AV33"/>
      <c r="AW33"/>
      <c r="AX33"/>
      <c r="AY33"/>
      <c r="AZ33"/>
      <c r="BA33"/>
      <c r="BB33"/>
      <c r="BC33"/>
      <c r="BD33"/>
      <c r="BE33"/>
      <c r="BF33"/>
      <c r="BG33"/>
    </row>
    <row r="34" spans="1:59" s="44" customFormat="1" ht="135" x14ac:dyDescent="0.25">
      <c r="A34" s="35" t="s">
        <v>35</v>
      </c>
      <c r="B34" s="36" t="s">
        <v>36</v>
      </c>
      <c r="C34" s="37" t="s">
        <v>37</v>
      </c>
      <c r="D34" s="38" t="s">
        <v>110</v>
      </c>
      <c r="E34" s="38">
        <v>26</v>
      </c>
      <c r="F34" s="38">
        <v>26</v>
      </c>
      <c r="G34" s="36" t="s">
        <v>111</v>
      </c>
      <c r="H34" s="36" t="s">
        <v>112</v>
      </c>
      <c r="I34" s="36" t="s">
        <v>113</v>
      </c>
      <c r="J34" s="37">
        <f t="shared" si="0"/>
        <v>7</v>
      </c>
      <c r="K34" s="39"/>
      <c r="L34" s="40">
        <f t="shared" si="7"/>
        <v>80873.8</v>
      </c>
      <c r="M34" s="40">
        <v>11736.46</v>
      </c>
      <c r="N34" s="36" t="s">
        <v>41</v>
      </c>
      <c r="O34" s="40">
        <v>10941.6</v>
      </c>
      <c r="P34" s="36" t="s">
        <v>41</v>
      </c>
      <c r="Q34" s="40">
        <v>11982.15</v>
      </c>
      <c r="R34" s="36" t="s">
        <v>41</v>
      </c>
      <c r="S34" s="40" t="s">
        <v>42</v>
      </c>
      <c r="T34" s="36" t="s">
        <v>42</v>
      </c>
      <c r="U34" s="40">
        <v>11553.4</v>
      </c>
      <c r="V34" s="133"/>
      <c r="W34" s="134">
        <v>5500</v>
      </c>
      <c r="X34" s="135" t="s">
        <v>244</v>
      </c>
      <c r="Y34" s="133" t="s">
        <v>292</v>
      </c>
      <c r="Z34" s="133" t="s">
        <v>335</v>
      </c>
      <c r="AA34" s="42"/>
      <c r="AB34" s="43">
        <v>4</v>
      </c>
      <c r="AC34" s="40">
        <f t="shared" si="5"/>
        <v>22000</v>
      </c>
      <c r="AD34" s="41">
        <f t="shared" si="2"/>
        <v>34660.199999999997</v>
      </c>
      <c r="AE34" s="150">
        <f t="shared" si="6"/>
        <v>16500</v>
      </c>
      <c r="AF34" s="42" t="s">
        <v>42</v>
      </c>
      <c r="AG34" s="42"/>
      <c r="AH34" s="42"/>
      <c r="AI34" s="42" t="s">
        <v>42</v>
      </c>
      <c r="AJ34" s="43">
        <v>2</v>
      </c>
      <c r="AK34" s="42" t="s">
        <v>42</v>
      </c>
      <c r="AL34" s="43">
        <v>1</v>
      </c>
      <c r="AM34" s="81">
        <f t="shared" si="3"/>
        <v>3</v>
      </c>
      <c r="AN34" s="81">
        <f t="shared" si="4"/>
        <v>7</v>
      </c>
      <c r="AO34" s="115"/>
      <c r="AP34" s="116"/>
      <c r="AQ34" s="116"/>
      <c r="AU34"/>
      <c r="AV34"/>
      <c r="AW34"/>
      <c r="AX34"/>
      <c r="AY34"/>
      <c r="AZ34"/>
      <c r="BA34"/>
      <c r="BB34"/>
      <c r="BC34"/>
      <c r="BD34"/>
      <c r="BE34"/>
      <c r="BF34"/>
      <c r="BG34"/>
    </row>
    <row r="35" spans="1:59" s="44" customFormat="1" ht="135" x14ac:dyDescent="0.25">
      <c r="A35" s="35" t="s">
        <v>35</v>
      </c>
      <c r="B35" s="36" t="s">
        <v>36</v>
      </c>
      <c r="C35" s="37" t="s">
        <v>37</v>
      </c>
      <c r="D35" s="38" t="s">
        <v>114</v>
      </c>
      <c r="E35" s="38">
        <v>27</v>
      </c>
      <c r="F35" s="38">
        <v>27</v>
      </c>
      <c r="G35" s="36" t="s">
        <v>115</v>
      </c>
      <c r="H35" s="36" t="s">
        <v>116</v>
      </c>
      <c r="I35" s="36" t="s">
        <v>55</v>
      </c>
      <c r="J35" s="37">
        <f t="shared" si="0"/>
        <v>5</v>
      </c>
      <c r="K35" s="39"/>
      <c r="L35" s="40">
        <f t="shared" si="7"/>
        <v>32223.35</v>
      </c>
      <c r="M35" s="40">
        <v>7100</v>
      </c>
      <c r="N35" s="36" t="s">
        <v>68</v>
      </c>
      <c r="O35" s="40">
        <v>6228</v>
      </c>
      <c r="P35" s="36" t="s">
        <v>68</v>
      </c>
      <c r="Q35" s="40">
        <v>6006</v>
      </c>
      <c r="R35" s="36" t="s">
        <v>68</v>
      </c>
      <c r="S35" s="40" t="s">
        <v>42</v>
      </c>
      <c r="T35" s="36" t="s">
        <v>42</v>
      </c>
      <c r="U35" s="40">
        <v>6444.67</v>
      </c>
      <c r="V35" s="133"/>
      <c r="W35" s="134">
        <v>6000</v>
      </c>
      <c r="X35" s="135" t="s">
        <v>245</v>
      </c>
      <c r="Y35" s="133" t="s">
        <v>270</v>
      </c>
      <c r="Z35" s="133" t="s">
        <v>343</v>
      </c>
      <c r="AA35" s="43">
        <v>4</v>
      </c>
      <c r="AB35" s="42"/>
      <c r="AC35" s="40">
        <f t="shared" si="5"/>
        <v>24000</v>
      </c>
      <c r="AD35" s="41">
        <f t="shared" si="2"/>
        <v>6444.67</v>
      </c>
      <c r="AE35" s="150">
        <f t="shared" si="6"/>
        <v>6000</v>
      </c>
      <c r="AF35" s="42" t="s">
        <v>42</v>
      </c>
      <c r="AG35" s="42"/>
      <c r="AH35" s="42"/>
      <c r="AI35" s="42" t="s">
        <v>42</v>
      </c>
      <c r="AJ35" s="42" t="s">
        <v>42</v>
      </c>
      <c r="AK35" s="42" t="s">
        <v>42</v>
      </c>
      <c r="AL35" s="43">
        <v>1</v>
      </c>
      <c r="AM35" s="81">
        <f t="shared" si="3"/>
        <v>1</v>
      </c>
      <c r="AN35" s="81">
        <f t="shared" si="4"/>
        <v>5</v>
      </c>
      <c r="AO35" s="115"/>
      <c r="AP35" s="116"/>
      <c r="AQ35" s="116"/>
      <c r="AU35"/>
      <c r="AV35"/>
      <c r="AW35"/>
      <c r="AX35"/>
      <c r="AY35"/>
      <c r="AZ35"/>
      <c r="BA35"/>
      <c r="BB35"/>
      <c r="BC35"/>
      <c r="BD35"/>
      <c r="BE35"/>
      <c r="BF35"/>
      <c r="BG35"/>
    </row>
    <row r="36" spans="1:59" s="55" customFormat="1" ht="33.75" x14ac:dyDescent="0.25">
      <c r="A36" s="35" t="s">
        <v>35</v>
      </c>
      <c r="B36" s="36" t="s">
        <v>36</v>
      </c>
      <c r="C36" s="37" t="s">
        <v>37</v>
      </c>
      <c r="D36" s="38" t="s">
        <v>117</v>
      </c>
      <c r="E36" s="38">
        <v>28</v>
      </c>
      <c r="F36" s="38">
        <v>28</v>
      </c>
      <c r="G36" s="36" t="s">
        <v>118</v>
      </c>
      <c r="H36" s="36" t="s">
        <v>119</v>
      </c>
      <c r="I36" s="36" t="s">
        <v>41</v>
      </c>
      <c r="J36" s="37">
        <f t="shared" si="0"/>
        <v>37</v>
      </c>
      <c r="K36" s="39"/>
      <c r="L36" s="40">
        <f t="shared" si="7"/>
        <v>11568.79</v>
      </c>
      <c r="M36" s="40">
        <v>299</v>
      </c>
      <c r="N36" s="36" t="s">
        <v>41</v>
      </c>
      <c r="O36" s="40">
        <v>342</v>
      </c>
      <c r="P36" s="36" t="s">
        <v>41</v>
      </c>
      <c r="Q36" s="40">
        <v>297</v>
      </c>
      <c r="R36" s="36" t="s">
        <v>41</v>
      </c>
      <c r="S36" s="40" t="s">
        <v>42</v>
      </c>
      <c r="T36" s="36" t="s">
        <v>42</v>
      </c>
      <c r="U36" s="40">
        <v>312.67</v>
      </c>
      <c r="V36" s="133"/>
      <c r="W36" s="134">
        <v>311.99</v>
      </c>
      <c r="X36" s="135" t="s">
        <v>232</v>
      </c>
      <c r="Y36" s="133" t="s">
        <v>297</v>
      </c>
      <c r="Z36" s="133" t="s">
        <v>342</v>
      </c>
      <c r="AA36" s="43">
        <v>17</v>
      </c>
      <c r="AB36" s="43">
        <v>3</v>
      </c>
      <c r="AC36" s="40">
        <f t="shared" si="5"/>
        <v>6239.8</v>
      </c>
      <c r="AD36" s="41">
        <f t="shared" si="2"/>
        <v>5315.39</v>
      </c>
      <c r="AE36" s="150">
        <f t="shared" si="6"/>
        <v>5303.83</v>
      </c>
      <c r="AF36" s="42" t="s">
        <v>42</v>
      </c>
      <c r="AG36" s="42"/>
      <c r="AH36" s="42"/>
      <c r="AI36" s="42" t="s">
        <v>42</v>
      </c>
      <c r="AJ36" s="43">
        <v>10</v>
      </c>
      <c r="AK36" s="43">
        <v>5</v>
      </c>
      <c r="AL36" s="43">
        <v>2</v>
      </c>
      <c r="AM36" s="81">
        <f t="shared" si="3"/>
        <v>17</v>
      </c>
      <c r="AN36" s="81">
        <f t="shared" si="4"/>
        <v>37</v>
      </c>
      <c r="AO36" s="119"/>
      <c r="AP36" s="120"/>
      <c r="AQ36" s="120"/>
      <c r="AU36"/>
      <c r="AV36"/>
      <c r="AW36"/>
      <c r="AX36"/>
      <c r="AY36"/>
      <c r="AZ36"/>
      <c r="BA36"/>
      <c r="BB36"/>
      <c r="BC36"/>
      <c r="BD36"/>
      <c r="BE36"/>
      <c r="BF36"/>
      <c r="BG36"/>
    </row>
    <row r="37" spans="1:59" s="44" customFormat="1" ht="127.5" x14ac:dyDescent="0.25">
      <c r="A37" s="38">
        <v>14</v>
      </c>
      <c r="B37" s="36" t="s">
        <v>82</v>
      </c>
      <c r="C37" s="37" t="s">
        <v>37</v>
      </c>
      <c r="D37" s="38">
        <v>5238000000070</v>
      </c>
      <c r="E37" s="38">
        <v>29</v>
      </c>
      <c r="F37" s="38">
        <v>29</v>
      </c>
      <c r="G37" s="36" t="s">
        <v>121</v>
      </c>
      <c r="H37" s="49" t="s">
        <v>323</v>
      </c>
      <c r="I37" s="36"/>
      <c r="J37" s="37">
        <f t="shared" si="0"/>
        <v>3</v>
      </c>
      <c r="K37" s="39"/>
      <c r="L37" s="40">
        <f t="shared" si="7"/>
        <v>109700.01</v>
      </c>
      <c r="M37" s="40"/>
      <c r="N37" s="36"/>
      <c r="O37" s="40"/>
      <c r="P37" s="36"/>
      <c r="Q37" s="40"/>
      <c r="R37" s="36"/>
      <c r="S37" s="40"/>
      <c r="T37" s="36"/>
      <c r="U37" s="40">
        <v>36566.67</v>
      </c>
      <c r="V37" s="133"/>
      <c r="W37" s="134">
        <v>36566.65</v>
      </c>
      <c r="X37" s="135" t="s">
        <v>246</v>
      </c>
      <c r="Y37" s="133" t="s">
        <v>285</v>
      </c>
      <c r="Z37" s="133" t="s">
        <v>359</v>
      </c>
      <c r="AA37" s="43">
        <v>2</v>
      </c>
      <c r="AB37" s="42"/>
      <c r="AC37" s="40">
        <f t="shared" si="5"/>
        <v>73133.3</v>
      </c>
      <c r="AD37" s="41">
        <f t="shared" si="2"/>
        <v>36566.67</v>
      </c>
      <c r="AE37" s="150">
        <f t="shared" si="6"/>
        <v>36566.65</v>
      </c>
      <c r="AF37" s="42"/>
      <c r="AG37" s="43">
        <v>1</v>
      </c>
      <c r="AH37" s="42"/>
      <c r="AI37" s="42"/>
      <c r="AJ37" s="42"/>
      <c r="AK37" s="42"/>
      <c r="AL37" s="42"/>
      <c r="AM37" s="81">
        <f t="shared" si="3"/>
        <v>1</v>
      </c>
      <c r="AN37" s="111">
        <f t="shared" si="4"/>
        <v>3</v>
      </c>
      <c r="AO37" s="115"/>
      <c r="AP37" s="116"/>
      <c r="AQ37" s="116"/>
      <c r="AU37"/>
      <c r="AV37"/>
      <c r="AW37"/>
      <c r="AX37"/>
      <c r="AY37"/>
      <c r="AZ37"/>
      <c r="BA37"/>
      <c r="BB37"/>
      <c r="BC37"/>
      <c r="BD37"/>
      <c r="BE37"/>
      <c r="BF37"/>
      <c r="BG37"/>
    </row>
    <row r="38" spans="1:59" s="44" customFormat="1" ht="127.5" x14ac:dyDescent="0.25">
      <c r="A38" s="38">
        <v>14</v>
      </c>
      <c r="B38" s="36" t="s">
        <v>82</v>
      </c>
      <c r="C38" s="37" t="s">
        <v>37</v>
      </c>
      <c r="D38" s="38">
        <v>5238000000069</v>
      </c>
      <c r="E38" s="38">
        <v>30</v>
      </c>
      <c r="F38" s="38">
        <v>30</v>
      </c>
      <c r="G38" s="36" t="s">
        <v>123</v>
      </c>
      <c r="H38" s="49" t="s">
        <v>324</v>
      </c>
      <c r="I38" s="36"/>
      <c r="J38" s="37">
        <f t="shared" si="0"/>
        <v>3</v>
      </c>
      <c r="K38" s="39"/>
      <c r="L38" s="40">
        <f t="shared" si="7"/>
        <v>113100</v>
      </c>
      <c r="M38" s="40"/>
      <c r="N38" s="36"/>
      <c r="O38" s="40"/>
      <c r="P38" s="36"/>
      <c r="Q38" s="40"/>
      <c r="R38" s="36"/>
      <c r="S38" s="40"/>
      <c r="T38" s="36"/>
      <c r="U38" s="40">
        <v>37700</v>
      </c>
      <c r="V38" s="133"/>
      <c r="W38" s="134">
        <v>37699</v>
      </c>
      <c r="X38" s="135" t="s">
        <v>246</v>
      </c>
      <c r="Y38" s="133" t="s">
        <v>285</v>
      </c>
      <c r="Z38" s="133" t="s">
        <v>359</v>
      </c>
      <c r="AA38" s="43">
        <v>2</v>
      </c>
      <c r="AB38" s="42"/>
      <c r="AC38" s="40">
        <f t="shared" si="5"/>
        <v>75398</v>
      </c>
      <c r="AD38" s="41">
        <f t="shared" si="2"/>
        <v>37700</v>
      </c>
      <c r="AE38" s="150">
        <f t="shared" si="6"/>
        <v>37699</v>
      </c>
      <c r="AF38" s="42"/>
      <c r="AG38" s="43">
        <v>1</v>
      </c>
      <c r="AH38" s="42"/>
      <c r="AI38" s="42"/>
      <c r="AJ38" s="42"/>
      <c r="AK38" s="42"/>
      <c r="AL38" s="42"/>
      <c r="AM38" s="81">
        <f t="shared" si="3"/>
        <v>1</v>
      </c>
      <c r="AN38" s="111">
        <f t="shared" si="4"/>
        <v>3</v>
      </c>
      <c r="AO38" s="115"/>
      <c r="AP38" s="116"/>
      <c r="AQ38" s="116"/>
      <c r="AU38"/>
      <c r="AV38"/>
      <c r="AW38"/>
      <c r="AX38"/>
      <c r="AY38"/>
      <c r="AZ38"/>
      <c r="BA38"/>
      <c r="BB38"/>
      <c r="BC38"/>
      <c r="BD38"/>
      <c r="BE38"/>
      <c r="BF38"/>
      <c r="BG38"/>
    </row>
    <row r="39" spans="1:59" s="55" customFormat="1" ht="101.25" x14ac:dyDescent="0.25">
      <c r="A39" s="56" t="s">
        <v>35</v>
      </c>
      <c r="B39" s="47" t="s">
        <v>36</v>
      </c>
      <c r="C39" s="48" t="s">
        <v>37</v>
      </c>
      <c r="D39" s="46" t="s">
        <v>124</v>
      </c>
      <c r="E39" s="46">
        <v>31</v>
      </c>
      <c r="F39" s="46">
        <v>31</v>
      </c>
      <c r="G39" s="47" t="s">
        <v>125</v>
      </c>
      <c r="H39" s="47" t="s">
        <v>126</v>
      </c>
      <c r="I39" s="47" t="s">
        <v>55</v>
      </c>
      <c r="J39" s="37">
        <f t="shared" si="0"/>
        <v>4</v>
      </c>
      <c r="K39" s="57"/>
      <c r="L39" s="58">
        <f t="shared" si="7"/>
        <v>207866.68</v>
      </c>
      <c r="M39" s="58">
        <v>45000</v>
      </c>
      <c r="N39" s="47" t="s">
        <v>56</v>
      </c>
      <c r="O39" s="58">
        <v>52000</v>
      </c>
      <c r="P39" s="47" t="s">
        <v>56</v>
      </c>
      <c r="Q39" s="58">
        <v>58900</v>
      </c>
      <c r="R39" s="47" t="s">
        <v>56</v>
      </c>
      <c r="S39" s="58" t="s">
        <v>42</v>
      </c>
      <c r="T39" s="47" t="s">
        <v>42</v>
      </c>
      <c r="U39" s="58">
        <v>51966.67</v>
      </c>
      <c r="V39" s="133"/>
      <c r="W39" s="134">
        <v>46890</v>
      </c>
      <c r="X39" s="135" t="s">
        <v>247</v>
      </c>
      <c r="Y39" s="133" t="s">
        <v>295</v>
      </c>
      <c r="Z39" s="133" t="s">
        <v>350</v>
      </c>
      <c r="AA39" s="45">
        <v>2</v>
      </c>
      <c r="AB39" s="48"/>
      <c r="AC39" s="40">
        <f t="shared" si="5"/>
        <v>93780</v>
      </c>
      <c r="AD39" s="41">
        <f t="shared" si="2"/>
        <v>103933.34</v>
      </c>
      <c r="AE39" s="150">
        <f t="shared" si="6"/>
        <v>93780</v>
      </c>
      <c r="AF39" s="48" t="s">
        <v>42</v>
      </c>
      <c r="AG39" s="48"/>
      <c r="AH39" s="48"/>
      <c r="AI39" s="45">
        <v>1</v>
      </c>
      <c r="AJ39" s="45">
        <v>1</v>
      </c>
      <c r="AK39" s="48" t="s">
        <v>42</v>
      </c>
      <c r="AL39" s="48" t="s">
        <v>42</v>
      </c>
      <c r="AM39" s="81">
        <f t="shared" si="3"/>
        <v>2</v>
      </c>
      <c r="AN39" s="111">
        <f t="shared" si="4"/>
        <v>4</v>
      </c>
      <c r="AO39" s="123"/>
      <c r="AP39" s="122"/>
      <c r="AQ39" s="122"/>
      <c r="AR39" s="75"/>
      <c r="AS39" s="75"/>
      <c r="AT39" s="75"/>
      <c r="AU39"/>
      <c r="AV39"/>
      <c r="AW39"/>
      <c r="AX39"/>
      <c r="AY39"/>
      <c r="AZ39"/>
      <c r="BA39"/>
      <c r="BB39"/>
      <c r="BC39"/>
      <c r="BD39"/>
      <c r="BE39"/>
      <c r="BF39"/>
      <c r="BG39"/>
    </row>
    <row r="40" spans="1:59" s="55" customFormat="1" ht="67.5" x14ac:dyDescent="0.25">
      <c r="A40" s="35" t="s">
        <v>35</v>
      </c>
      <c r="B40" s="36" t="s">
        <v>36</v>
      </c>
      <c r="C40" s="37" t="s">
        <v>37</v>
      </c>
      <c r="D40" s="38" t="s">
        <v>127</v>
      </c>
      <c r="E40" s="38">
        <v>32</v>
      </c>
      <c r="F40" s="38">
        <v>32</v>
      </c>
      <c r="G40" s="36" t="s">
        <v>128</v>
      </c>
      <c r="H40" s="36" t="s">
        <v>129</v>
      </c>
      <c r="I40" s="36" t="s">
        <v>55</v>
      </c>
      <c r="J40" s="37">
        <f t="shared" si="0"/>
        <v>23</v>
      </c>
      <c r="K40" s="39"/>
      <c r="L40" s="40">
        <f t="shared" si="7"/>
        <v>182143.9</v>
      </c>
      <c r="M40" s="40">
        <v>6979</v>
      </c>
      <c r="N40" s="36" t="s">
        <v>84</v>
      </c>
      <c r="O40" s="40">
        <v>8279.91</v>
      </c>
      <c r="P40" s="36" t="s">
        <v>84</v>
      </c>
      <c r="Q40" s="40">
        <v>8499</v>
      </c>
      <c r="R40" s="36" t="s">
        <v>84</v>
      </c>
      <c r="S40" s="40" t="s">
        <v>42</v>
      </c>
      <c r="T40" s="36" t="s">
        <v>42</v>
      </c>
      <c r="U40" s="40">
        <v>7919.3</v>
      </c>
      <c r="V40" s="133"/>
      <c r="W40" s="134">
        <v>3600</v>
      </c>
      <c r="X40" s="135" t="s">
        <v>239</v>
      </c>
      <c r="Y40" s="133" t="s">
        <v>299</v>
      </c>
      <c r="Z40" s="133" t="s">
        <v>347</v>
      </c>
      <c r="AA40" s="43">
        <v>16</v>
      </c>
      <c r="AB40" s="43">
        <v>2</v>
      </c>
      <c r="AC40" s="40">
        <f t="shared" si="5"/>
        <v>64800</v>
      </c>
      <c r="AD40" s="41">
        <f t="shared" si="2"/>
        <v>39596.5</v>
      </c>
      <c r="AE40" s="150">
        <f t="shared" si="6"/>
        <v>18000</v>
      </c>
      <c r="AF40" s="42" t="s">
        <v>42</v>
      </c>
      <c r="AG40" s="42"/>
      <c r="AH40" s="42"/>
      <c r="AI40" s="42" t="s">
        <v>42</v>
      </c>
      <c r="AJ40" s="43">
        <v>4</v>
      </c>
      <c r="AK40" s="43">
        <v>1</v>
      </c>
      <c r="AL40" s="42" t="s">
        <v>42</v>
      </c>
      <c r="AM40" s="81">
        <f t="shared" si="3"/>
        <v>5</v>
      </c>
      <c r="AN40" s="111">
        <f t="shared" si="4"/>
        <v>23</v>
      </c>
      <c r="AO40" s="123"/>
      <c r="AP40" s="122"/>
      <c r="AQ40" s="122"/>
      <c r="AR40" s="75"/>
      <c r="AS40" s="75"/>
      <c r="AT40" s="75"/>
      <c r="AU40"/>
      <c r="AV40"/>
      <c r="AW40"/>
      <c r="AX40"/>
      <c r="AY40"/>
      <c r="AZ40"/>
      <c r="BA40"/>
      <c r="BB40"/>
      <c r="BC40"/>
      <c r="BD40"/>
      <c r="BE40"/>
      <c r="BF40"/>
      <c r="BG40"/>
    </row>
    <row r="41" spans="1:59" s="55" customFormat="1" ht="45" customHeight="1" x14ac:dyDescent="0.25">
      <c r="A41" s="38">
        <v>14</v>
      </c>
      <c r="B41" s="36" t="s">
        <v>82</v>
      </c>
      <c r="C41" s="37" t="s">
        <v>37</v>
      </c>
      <c r="D41" s="38">
        <v>5238000000060</v>
      </c>
      <c r="E41" s="38">
        <v>33</v>
      </c>
      <c r="F41" s="38">
        <v>33</v>
      </c>
      <c r="G41" s="36" t="s">
        <v>131</v>
      </c>
      <c r="H41" s="68" t="s">
        <v>132</v>
      </c>
      <c r="I41" s="60" t="s">
        <v>55</v>
      </c>
      <c r="J41" s="37">
        <f t="shared" si="0"/>
        <v>4</v>
      </c>
      <c r="K41" s="69">
        <f>U41</f>
        <v>14800</v>
      </c>
      <c r="L41" s="70">
        <f>J41*K41</f>
        <v>59200</v>
      </c>
      <c r="M41" s="70">
        <v>13800</v>
      </c>
      <c r="N41" s="60" t="s">
        <v>64</v>
      </c>
      <c r="O41" s="70">
        <v>15000</v>
      </c>
      <c r="P41" s="60" t="s">
        <v>64</v>
      </c>
      <c r="Q41" s="70">
        <v>15600</v>
      </c>
      <c r="R41" s="60" t="s">
        <v>64</v>
      </c>
      <c r="S41" s="70"/>
      <c r="T41" s="60"/>
      <c r="U41" s="70">
        <v>14800</v>
      </c>
      <c r="V41" s="133"/>
      <c r="W41" s="137">
        <v>14230</v>
      </c>
      <c r="X41" s="138" t="s">
        <v>248</v>
      </c>
      <c r="Y41" s="139" t="s">
        <v>265</v>
      </c>
      <c r="Z41" s="139" t="s">
        <v>349</v>
      </c>
      <c r="AA41" s="37">
        <v>2</v>
      </c>
      <c r="AB41" s="37"/>
      <c r="AC41" s="40">
        <f t="shared" si="5"/>
        <v>28460</v>
      </c>
      <c r="AD41" s="41">
        <f t="shared" si="2"/>
        <v>29600</v>
      </c>
      <c r="AE41" s="150">
        <f t="shared" si="6"/>
        <v>28460</v>
      </c>
      <c r="AF41" s="37"/>
      <c r="AG41" s="43">
        <v>2</v>
      </c>
      <c r="AH41" s="37"/>
      <c r="AI41" s="37"/>
      <c r="AJ41" s="37"/>
      <c r="AK41" s="37"/>
      <c r="AL41" s="37"/>
      <c r="AM41" s="81">
        <f t="shared" ref="AM41:AM72" si="8">SUM(AF41:AL41)</f>
        <v>2</v>
      </c>
      <c r="AN41" s="81">
        <f t="shared" si="4"/>
        <v>4</v>
      </c>
      <c r="AO41" s="119"/>
      <c r="AP41" s="120"/>
      <c r="AQ41" s="120"/>
      <c r="AU41"/>
      <c r="AV41"/>
      <c r="AW41"/>
      <c r="AX41"/>
      <c r="AY41"/>
      <c r="AZ41"/>
      <c r="BA41"/>
      <c r="BB41"/>
      <c r="BC41"/>
      <c r="BD41"/>
      <c r="BE41"/>
      <c r="BF41"/>
      <c r="BG41"/>
    </row>
    <row r="42" spans="1:59" s="79" customFormat="1" ht="45" x14ac:dyDescent="0.25">
      <c r="A42" s="56" t="s">
        <v>35</v>
      </c>
      <c r="B42" s="47" t="s">
        <v>36</v>
      </c>
      <c r="C42" s="48" t="s">
        <v>37</v>
      </c>
      <c r="D42" s="46" t="s">
        <v>133</v>
      </c>
      <c r="E42" s="46">
        <v>34</v>
      </c>
      <c r="F42" s="46">
        <v>34</v>
      </c>
      <c r="G42" s="47" t="s">
        <v>134</v>
      </c>
      <c r="H42" s="47" t="s">
        <v>135</v>
      </c>
      <c r="I42" s="47" t="s">
        <v>55</v>
      </c>
      <c r="J42" s="37">
        <f t="shared" si="0"/>
        <v>17</v>
      </c>
      <c r="K42" s="57"/>
      <c r="L42" s="58">
        <f>U42*J42</f>
        <v>50490</v>
      </c>
      <c r="M42" s="58">
        <v>2925</v>
      </c>
      <c r="N42" s="47" t="s">
        <v>84</v>
      </c>
      <c r="O42" s="58">
        <v>2990</v>
      </c>
      <c r="P42" s="47" t="s">
        <v>84</v>
      </c>
      <c r="Q42" s="58">
        <v>2995</v>
      </c>
      <c r="R42" s="47" t="s">
        <v>84</v>
      </c>
      <c r="S42" s="58" t="s">
        <v>42</v>
      </c>
      <c r="T42" s="47" t="s">
        <v>42</v>
      </c>
      <c r="U42" s="58">
        <v>2970</v>
      </c>
      <c r="V42" s="133"/>
      <c r="W42" s="134">
        <v>2969</v>
      </c>
      <c r="X42" s="135" t="s">
        <v>249</v>
      </c>
      <c r="Y42" s="133" t="s">
        <v>272</v>
      </c>
      <c r="Z42" s="133" t="s">
        <v>354</v>
      </c>
      <c r="AA42" s="45">
        <v>16</v>
      </c>
      <c r="AB42" s="59"/>
      <c r="AC42" s="40">
        <f t="shared" si="5"/>
        <v>47504</v>
      </c>
      <c r="AD42" s="41">
        <f t="shared" si="2"/>
        <v>2970</v>
      </c>
      <c r="AE42" s="150">
        <f t="shared" si="6"/>
        <v>2969</v>
      </c>
      <c r="AF42" s="59" t="s">
        <v>42</v>
      </c>
      <c r="AG42" s="59"/>
      <c r="AH42" s="59"/>
      <c r="AI42" s="59" t="s">
        <v>42</v>
      </c>
      <c r="AJ42" s="59" t="s">
        <v>42</v>
      </c>
      <c r="AK42" s="45">
        <v>1</v>
      </c>
      <c r="AL42" s="59" t="s">
        <v>42</v>
      </c>
      <c r="AM42" s="81">
        <f t="shared" si="8"/>
        <v>1</v>
      </c>
      <c r="AN42" s="81">
        <f t="shared" si="4"/>
        <v>17</v>
      </c>
      <c r="AO42" s="124"/>
      <c r="AP42" s="116"/>
      <c r="AQ42" s="116"/>
      <c r="AR42" s="44"/>
      <c r="AS42" s="44"/>
      <c r="AT42" s="44"/>
      <c r="AU42"/>
      <c r="AV42"/>
      <c r="AW42"/>
      <c r="AX42"/>
      <c r="AY42"/>
      <c r="AZ42"/>
      <c r="BA42"/>
      <c r="BB42"/>
      <c r="BC42"/>
      <c r="BD42"/>
      <c r="BE42"/>
      <c r="BF42"/>
      <c r="BG42"/>
    </row>
    <row r="43" spans="1:59" s="44" customFormat="1" ht="33.75" x14ac:dyDescent="0.25">
      <c r="A43" s="56" t="s">
        <v>35</v>
      </c>
      <c r="B43" s="47" t="s">
        <v>36</v>
      </c>
      <c r="C43" s="48" t="s">
        <v>37</v>
      </c>
      <c r="D43" s="46" t="s">
        <v>136</v>
      </c>
      <c r="E43" s="46">
        <v>35</v>
      </c>
      <c r="F43" s="46">
        <v>35</v>
      </c>
      <c r="G43" s="47" t="s">
        <v>137</v>
      </c>
      <c r="H43" s="47" t="s">
        <v>138</v>
      </c>
      <c r="I43" s="47" t="s">
        <v>55</v>
      </c>
      <c r="J43" s="37">
        <f t="shared" si="0"/>
        <v>31</v>
      </c>
      <c r="K43" s="57"/>
      <c r="L43" s="58">
        <f>U43*J43</f>
        <v>6642.99</v>
      </c>
      <c r="M43" s="58">
        <v>215.25</v>
      </c>
      <c r="N43" s="47" t="s">
        <v>55</v>
      </c>
      <c r="O43" s="58">
        <v>222.63</v>
      </c>
      <c r="P43" s="47" t="s">
        <v>55</v>
      </c>
      <c r="Q43" s="58">
        <v>205</v>
      </c>
      <c r="R43" s="47" t="s">
        <v>55</v>
      </c>
      <c r="S43" s="58" t="s">
        <v>42</v>
      </c>
      <c r="T43" s="47" t="s">
        <v>42</v>
      </c>
      <c r="U43" s="58">
        <v>214.29</v>
      </c>
      <c r="V43" s="133"/>
      <c r="W43" s="134">
        <v>146.06</v>
      </c>
      <c r="X43" s="135" t="s">
        <v>250</v>
      </c>
      <c r="Y43" s="133" t="s">
        <v>283</v>
      </c>
      <c r="Z43" s="133" t="s">
        <v>362</v>
      </c>
      <c r="AA43" s="45">
        <v>16</v>
      </c>
      <c r="AB43" s="59"/>
      <c r="AC43" s="40">
        <f t="shared" si="5"/>
        <v>2336.96</v>
      </c>
      <c r="AD43" s="41">
        <f t="shared" si="2"/>
        <v>3214.35</v>
      </c>
      <c r="AE43" s="150">
        <f t="shared" si="6"/>
        <v>2190.9</v>
      </c>
      <c r="AF43" s="45">
        <v>15</v>
      </c>
      <c r="AG43" s="59"/>
      <c r="AH43" s="59"/>
      <c r="AI43" s="59" t="s">
        <v>42</v>
      </c>
      <c r="AJ43" s="59" t="s">
        <v>42</v>
      </c>
      <c r="AK43" s="59" t="s">
        <v>42</v>
      </c>
      <c r="AL43" s="59" t="s">
        <v>42</v>
      </c>
      <c r="AM43" s="81">
        <f t="shared" si="8"/>
        <v>15</v>
      </c>
      <c r="AN43" s="81">
        <f t="shared" si="4"/>
        <v>31</v>
      </c>
      <c r="AO43" s="124"/>
      <c r="AP43" s="116"/>
      <c r="AQ43" s="116"/>
      <c r="AU43"/>
      <c r="AV43"/>
      <c r="AW43"/>
      <c r="AX43"/>
      <c r="AY43"/>
      <c r="AZ43"/>
      <c r="BA43"/>
      <c r="BB43"/>
      <c r="BC43"/>
      <c r="BD43"/>
      <c r="BE43"/>
      <c r="BF43"/>
      <c r="BG43"/>
    </row>
    <row r="44" spans="1:59" s="79" customFormat="1" ht="204" x14ac:dyDescent="0.25">
      <c r="A44" s="46">
        <v>14</v>
      </c>
      <c r="B44" s="47" t="s">
        <v>82</v>
      </c>
      <c r="C44" s="48" t="s">
        <v>37</v>
      </c>
      <c r="D44" s="46">
        <v>5238000000112</v>
      </c>
      <c r="E44" s="46">
        <v>36</v>
      </c>
      <c r="F44" s="46">
        <v>36</v>
      </c>
      <c r="G44" s="47" t="s">
        <v>140</v>
      </c>
      <c r="H44" s="49" t="s">
        <v>325</v>
      </c>
      <c r="I44" s="71" t="s">
        <v>55</v>
      </c>
      <c r="J44" s="37">
        <f t="shared" si="0"/>
        <v>3</v>
      </c>
      <c r="K44" s="72">
        <f>U44</f>
        <v>462300</v>
      </c>
      <c r="L44" s="73">
        <f>J44*K44</f>
        <v>1386900</v>
      </c>
      <c r="M44" s="73">
        <v>435400</v>
      </c>
      <c r="N44" s="71" t="s">
        <v>64</v>
      </c>
      <c r="O44" s="73">
        <v>478000</v>
      </c>
      <c r="P44" s="71" t="s">
        <v>64</v>
      </c>
      <c r="Q44" s="73">
        <v>473500</v>
      </c>
      <c r="R44" s="71" t="s">
        <v>64</v>
      </c>
      <c r="S44" s="73"/>
      <c r="T44" s="71"/>
      <c r="U44" s="74">
        <v>462300</v>
      </c>
      <c r="V44" s="133"/>
      <c r="W44" s="137">
        <v>194949.23</v>
      </c>
      <c r="X44" s="138" t="s">
        <v>251</v>
      </c>
      <c r="Y44" s="138" t="s">
        <v>289</v>
      </c>
      <c r="Z44" s="138" t="s">
        <v>340</v>
      </c>
      <c r="AA44" s="45">
        <v>2</v>
      </c>
      <c r="AB44" s="48"/>
      <c r="AC44" s="40">
        <f t="shared" si="5"/>
        <v>389898.46</v>
      </c>
      <c r="AD44" s="41">
        <f t="shared" si="2"/>
        <v>462300</v>
      </c>
      <c r="AE44" s="150">
        <f t="shared" si="6"/>
        <v>194949.23</v>
      </c>
      <c r="AF44" s="48"/>
      <c r="AG44" s="45">
        <v>1</v>
      </c>
      <c r="AH44" s="48"/>
      <c r="AI44" s="48"/>
      <c r="AJ44" s="48"/>
      <c r="AK44" s="48"/>
      <c r="AL44" s="48"/>
      <c r="AM44" s="81">
        <f t="shared" si="8"/>
        <v>1</v>
      </c>
      <c r="AN44" s="111">
        <f t="shared" si="4"/>
        <v>3</v>
      </c>
      <c r="AO44" s="124"/>
      <c r="AP44" s="116"/>
      <c r="AQ44" s="116"/>
      <c r="AR44" s="44"/>
      <c r="AS44" s="44"/>
      <c r="AT44" s="44"/>
      <c r="AU44"/>
      <c r="AV44"/>
      <c r="AW44"/>
      <c r="AX44"/>
      <c r="AY44"/>
      <c r="AZ44"/>
      <c r="BA44"/>
      <c r="BB44"/>
      <c r="BC44"/>
      <c r="BD44"/>
      <c r="BE44"/>
      <c r="BF44"/>
      <c r="BG44"/>
    </row>
    <row r="45" spans="1:59" s="76" customFormat="1" ht="67.5" x14ac:dyDescent="0.25">
      <c r="A45" s="10" t="s">
        <v>35</v>
      </c>
      <c r="B45" s="9" t="s">
        <v>36</v>
      </c>
      <c r="C45" s="11" t="s">
        <v>37</v>
      </c>
      <c r="D45" s="12" t="s">
        <v>120</v>
      </c>
      <c r="E45" s="12">
        <v>37</v>
      </c>
      <c r="F45" s="12">
        <v>37</v>
      </c>
      <c r="G45" s="9" t="s">
        <v>141</v>
      </c>
      <c r="H45" s="9" t="s">
        <v>142</v>
      </c>
      <c r="I45" s="9" t="s">
        <v>55</v>
      </c>
      <c r="J45" s="11">
        <f t="shared" si="0"/>
        <v>0</v>
      </c>
      <c r="K45" s="13"/>
      <c r="L45" s="14">
        <f>U45*J45</f>
        <v>0</v>
      </c>
      <c r="M45" s="14">
        <v>3832.5</v>
      </c>
      <c r="N45" s="9" t="s">
        <v>55</v>
      </c>
      <c r="O45" s="14">
        <v>3956.6</v>
      </c>
      <c r="P45" s="9" t="s">
        <v>55</v>
      </c>
      <c r="Q45" s="14">
        <v>3650</v>
      </c>
      <c r="R45" s="9" t="s">
        <v>55</v>
      </c>
      <c r="S45" s="14" t="s">
        <v>42</v>
      </c>
      <c r="T45" s="9" t="s">
        <v>42</v>
      </c>
      <c r="U45" s="14">
        <v>3813.03</v>
      </c>
      <c r="V45" s="144"/>
      <c r="W45" s="181" t="s">
        <v>306</v>
      </c>
      <c r="X45" s="146"/>
      <c r="Y45" s="144"/>
      <c r="Z45" s="144"/>
      <c r="AA45" s="16">
        <v>16</v>
      </c>
      <c r="AB45" s="16">
        <v>8</v>
      </c>
      <c r="AC45" s="14"/>
      <c r="AD45" s="177">
        <f t="shared" si="2"/>
        <v>45756.36</v>
      </c>
      <c r="AE45" s="151"/>
      <c r="AF45" s="16">
        <v>8</v>
      </c>
      <c r="AG45" s="15"/>
      <c r="AH45" s="16">
        <v>1</v>
      </c>
      <c r="AI45" s="16">
        <v>2</v>
      </c>
      <c r="AJ45" s="16">
        <v>1</v>
      </c>
      <c r="AK45" s="15" t="s">
        <v>42</v>
      </c>
      <c r="AL45" s="15" t="s">
        <v>42</v>
      </c>
      <c r="AM45" s="82">
        <f t="shared" si="8"/>
        <v>12</v>
      </c>
      <c r="AN45" s="82"/>
      <c r="AO45" s="115"/>
      <c r="AP45" s="116"/>
      <c r="AQ45" s="116"/>
      <c r="AU45"/>
      <c r="AV45"/>
      <c r="AW45"/>
      <c r="AX45"/>
      <c r="AY45"/>
      <c r="AZ45"/>
      <c r="BA45"/>
      <c r="BB45"/>
      <c r="BC45"/>
      <c r="BD45"/>
      <c r="BE45"/>
      <c r="BF45"/>
      <c r="BG45"/>
    </row>
    <row r="46" spans="1:59" s="75" customFormat="1" ht="90" x14ac:dyDescent="0.25">
      <c r="A46" s="10" t="s">
        <v>35</v>
      </c>
      <c r="B46" s="9" t="s">
        <v>36</v>
      </c>
      <c r="C46" s="11" t="s">
        <v>37</v>
      </c>
      <c r="D46" s="12" t="s">
        <v>122</v>
      </c>
      <c r="E46" s="12">
        <v>38</v>
      </c>
      <c r="F46" s="12">
        <v>38</v>
      </c>
      <c r="G46" s="9" t="s">
        <v>143</v>
      </c>
      <c r="H46" s="9" t="s">
        <v>144</v>
      </c>
      <c r="I46" s="9" t="s">
        <v>55</v>
      </c>
      <c r="J46" s="11">
        <f t="shared" si="0"/>
        <v>0</v>
      </c>
      <c r="K46" s="13"/>
      <c r="L46" s="14">
        <f>U46*J46</f>
        <v>0</v>
      </c>
      <c r="M46" s="14">
        <v>6119</v>
      </c>
      <c r="N46" s="9" t="s">
        <v>55</v>
      </c>
      <c r="O46" s="14">
        <v>6287.2</v>
      </c>
      <c r="P46" s="9" t="s">
        <v>55</v>
      </c>
      <c r="Q46" s="14">
        <v>5800</v>
      </c>
      <c r="R46" s="9" t="s">
        <v>55</v>
      </c>
      <c r="S46" s="14" t="s">
        <v>42</v>
      </c>
      <c r="T46" s="9" t="s">
        <v>42</v>
      </c>
      <c r="U46" s="14">
        <v>6068.73</v>
      </c>
      <c r="V46" s="144"/>
      <c r="W46" s="181" t="s">
        <v>306</v>
      </c>
      <c r="X46" s="146"/>
      <c r="Y46" s="144"/>
      <c r="Z46" s="144"/>
      <c r="AA46" s="15"/>
      <c r="AB46" s="16">
        <v>8</v>
      </c>
      <c r="AC46" s="14"/>
      <c r="AD46" s="177">
        <f t="shared" si="2"/>
        <v>30343.649999999998</v>
      </c>
      <c r="AE46" s="151"/>
      <c r="AF46" s="16">
        <v>2</v>
      </c>
      <c r="AG46" s="15"/>
      <c r="AH46" s="15"/>
      <c r="AI46" s="16">
        <v>2</v>
      </c>
      <c r="AJ46" s="16">
        <v>1</v>
      </c>
      <c r="AK46" s="15" t="s">
        <v>42</v>
      </c>
      <c r="AL46" s="15" t="s">
        <v>42</v>
      </c>
      <c r="AM46" s="82">
        <f t="shared" si="8"/>
        <v>5</v>
      </c>
      <c r="AN46" s="82"/>
      <c r="AO46" s="123"/>
      <c r="AP46" s="122"/>
      <c r="AQ46" s="122"/>
      <c r="AU46"/>
      <c r="AV46"/>
      <c r="AW46"/>
      <c r="AX46"/>
      <c r="AY46"/>
      <c r="AZ46"/>
      <c r="BA46"/>
      <c r="BB46"/>
      <c r="BC46"/>
      <c r="BD46"/>
      <c r="BE46"/>
      <c r="BF46"/>
      <c r="BG46"/>
    </row>
    <row r="47" spans="1:59" s="55" customFormat="1" ht="78.75" x14ac:dyDescent="0.25">
      <c r="A47" s="10" t="s">
        <v>35</v>
      </c>
      <c r="B47" s="9" t="s">
        <v>36</v>
      </c>
      <c r="C47" s="11" t="s">
        <v>37</v>
      </c>
      <c r="D47" s="12" t="s">
        <v>145</v>
      </c>
      <c r="E47" s="12">
        <v>39</v>
      </c>
      <c r="F47" s="12">
        <v>39</v>
      </c>
      <c r="G47" s="9" t="s">
        <v>146</v>
      </c>
      <c r="H47" s="9" t="s">
        <v>147</v>
      </c>
      <c r="I47" s="9" t="s">
        <v>55</v>
      </c>
      <c r="J47" s="11">
        <f t="shared" si="0"/>
        <v>0</v>
      </c>
      <c r="K47" s="13"/>
      <c r="L47" s="14">
        <f>U47*J47</f>
        <v>0</v>
      </c>
      <c r="M47" s="14">
        <v>1050</v>
      </c>
      <c r="N47" s="9" t="s">
        <v>68</v>
      </c>
      <c r="O47" s="14">
        <v>1348.66</v>
      </c>
      <c r="P47" s="9" t="s">
        <v>68</v>
      </c>
      <c r="Q47" s="14">
        <v>1050.99</v>
      </c>
      <c r="R47" s="9" t="s">
        <v>68</v>
      </c>
      <c r="S47" s="14" t="s">
        <v>42</v>
      </c>
      <c r="T47" s="9" t="s">
        <v>42</v>
      </c>
      <c r="U47" s="14">
        <v>1149.8800000000001</v>
      </c>
      <c r="V47" s="144">
        <f>U47*J47</f>
        <v>0</v>
      </c>
      <c r="W47" s="181" t="s">
        <v>306</v>
      </c>
      <c r="X47" s="146"/>
      <c r="Y47" s="144"/>
      <c r="Z47" s="144"/>
      <c r="AA47" s="16">
        <v>16</v>
      </c>
      <c r="AB47" s="15"/>
      <c r="AC47" s="14"/>
      <c r="AD47" s="177">
        <f t="shared" si="2"/>
        <v>13798.560000000001</v>
      </c>
      <c r="AE47" s="151"/>
      <c r="AF47" s="15" t="s">
        <v>42</v>
      </c>
      <c r="AG47" s="15"/>
      <c r="AH47" s="16">
        <v>1</v>
      </c>
      <c r="AI47" s="15" t="s">
        <v>42</v>
      </c>
      <c r="AJ47" s="15" t="s">
        <v>42</v>
      </c>
      <c r="AK47" s="16">
        <v>10</v>
      </c>
      <c r="AL47" s="16">
        <v>1</v>
      </c>
      <c r="AM47" s="82">
        <f t="shared" si="8"/>
        <v>12</v>
      </c>
      <c r="AN47" s="82"/>
      <c r="AO47" s="119"/>
      <c r="AP47" s="120"/>
      <c r="AQ47" s="120"/>
      <c r="AU47"/>
      <c r="AV47"/>
      <c r="AW47"/>
      <c r="AX47"/>
      <c r="AY47"/>
      <c r="AZ47"/>
      <c r="BA47"/>
      <c r="BB47"/>
      <c r="BC47"/>
      <c r="BD47"/>
      <c r="BE47"/>
      <c r="BF47"/>
      <c r="BG47"/>
    </row>
    <row r="48" spans="1:59" s="79" customFormat="1" ht="33.75" x14ac:dyDescent="0.25">
      <c r="A48" s="35" t="s">
        <v>35</v>
      </c>
      <c r="B48" s="36" t="s">
        <v>36</v>
      </c>
      <c r="C48" s="37" t="s">
        <v>37</v>
      </c>
      <c r="D48" s="38" t="s">
        <v>130</v>
      </c>
      <c r="E48" s="38">
        <v>40</v>
      </c>
      <c r="F48" s="38">
        <v>40</v>
      </c>
      <c r="G48" s="36" t="s">
        <v>148</v>
      </c>
      <c r="H48" s="36" t="s">
        <v>149</v>
      </c>
      <c r="I48" s="36" t="s">
        <v>41</v>
      </c>
      <c r="J48" s="37">
        <f t="shared" si="0"/>
        <v>25</v>
      </c>
      <c r="K48" s="39"/>
      <c r="L48" s="40">
        <f>U48*J48</f>
        <v>4550</v>
      </c>
      <c r="M48" s="40">
        <v>174</v>
      </c>
      <c r="N48" s="36" t="s">
        <v>41</v>
      </c>
      <c r="O48" s="40">
        <v>190</v>
      </c>
      <c r="P48" s="36" t="s">
        <v>41</v>
      </c>
      <c r="Q48" s="40">
        <v>182</v>
      </c>
      <c r="R48" s="36" t="s">
        <v>41</v>
      </c>
      <c r="S48" s="40" t="s">
        <v>42</v>
      </c>
      <c r="T48" s="36" t="s">
        <v>42</v>
      </c>
      <c r="U48" s="40">
        <v>182</v>
      </c>
      <c r="V48" s="133"/>
      <c r="W48" s="134">
        <v>108</v>
      </c>
      <c r="X48" s="135" t="s">
        <v>252</v>
      </c>
      <c r="Y48" s="133" t="s">
        <v>282</v>
      </c>
      <c r="Z48" s="133" t="s">
        <v>358</v>
      </c>
      <c r="AA48" s="43">
        <v>16</v>
      </c>
      <c r="AB48" s="42"/>
      <c r="AC48" s="40">
        <f t="shared" si="5"/>
        <v>1728</v>
      </c>
      <c r="AD48" s="41">
        <f t="shared" si="2"/>
        <v>1638</v>
      </c>
      <c r="AE48" s="150">
        <f t="shared" si="6"/>
        <v>972</v>
      </c>
      <c r="AF48" s="42" t="s">
        <v>42</v>
      </c>
      <c r="AG48" s="42"/>
      <c r="AH48" s="42"/>
      <c r="AI48" s="42" t="s">
        <v>42</v>
      </c>
      <c r="AJ48" s="43">
        <v>4</v>
      </c>
      <c r="AK48" s="43">
        <v>3</v>
      </c>
      <c r="AL48" s="43">
        <v>2</v>
      </c>
      <c r="AM48" s="81">
        <f t="shared" si="8"/>
        <v>9</v>
      </c>
      <c r="AN48" s="111">
        <f t="shared" si="4"/>
        <v>25</v>
      </c>
      <c r="AO48" s="124"/>
      <c r="AP48" s="116"/>
      <c r="AQ48" s="116"/>
      <c r="AR48" s="44"/>
      <c r="AS48" s="44"/>
      <c r="AT48" s="44"/>
      <c r="AU48"/>
      <c r="AV48"/>
      <c r="AW48"/>
      <c r="AX48"/>
      <c r="AY48"/>
      <c r="AZ48"/>
      <c r="BA48"/>
      <c r="BB48"/>
      <c r="BC48"/>
      <c r="BD48"/>
      <c r="BE48"/>
      <c r="BF48"/>
      <c r="BG48"/>
    </row>
    <row r="49" spans="1:59" s="7" customFormat="1" ht="146.25" x14ac:dyDescent="0.25">
      <c r="A49" s="56" t="s">
        <v>35</v>
      </c>
      <c r="B49" s="47" t="s">
        <v>36</v>
      </c>
      <c r="C49" s="48" t="s">
        <v>37</v>
      </c>
      <c r="D49" s="46" t="s">
        <v>150</v>
      </c>
      <c r="E49" s="46">
        <v>41</v>
      </c>
      <c r="F49" s="46">
        <v>41</v>
      </c>
      <c r="G49" s="47" t="s">
        <v>151</v>
      </c>
      <c r="H49" s="47" t="s">
        <v>152</v>
      </c>
      <c r="I49" s="47" t="s">
        <v>55</v>
      </c>
      <c r="J49" s="37">
        <f t="shared" si="0"/>
        <v>3</v>
      </c>
      <c r="K49" s="57"/>
      <c r="L49" s="58">
        <f>U49*J49</f>
        <v>363000</v>
      </c>
      <c r="M49" s="58">
        <v>126000</v>
      </c>
      <c r="N49" s="47" t="s">
        <v>64</v>
      </c>
      <c r="O49" s="58">
        <v>115000</v>
      </c>
      <c r="P49" s="47" t="s">
        <v>64</v>
      </c>
      <c r="Q49" s="58">
        <v>122000</v>
      </c>
      <c r="R49" s="47" t="s">
        <v>64</v>
      </c>
      <c r="S49" s="58" t="s">
        <v>42</v>
      </c>
      <c r="T49" s="47" t="s">
        <v>42</v>
      </c>
      <c r="U49" s="58">
        <v>121000</v>
      </c>
      <c r="V49" s="133"/>
      <c r="W49" s="134">
        <v>105700</v>
      </c>
      <c r="X49" s="135" t="s">
        <v>253</v>
      </c>
      <c r="Y49" s="133" t="s">
        <v>278</v>
      </c>
      <c r="Z49" s="133" t="s">
        <v>345</v>
      </c>
      <c r="AA49" s="59"/>
      <c r="AB49" s="59"/>
      <c r="AC49" s="40">
        <f t="shared" si="5"/>
        <v>0</v>
      </c>
      <c r="AD49" s="41">
        <f t="shared" si="2"/>
        <v>363000</v>
      </c>
      <c r="AE49" s="150">
        <f t="shared" si="6"/>
        <v>317100</v>
      </c>
      <c r="AF49" s="59" t="s">
        <v>42</v>
      </c>
      <c r="AG49" s="45">
        <v>2</v>
      </c>
      <c r="AH49" s="59"/>
      <c r="AI49" s="59" t="s">
        <v>42</v>
      </c>
      <c r="AJ49" s="45">
        <v>1</v>
      </c>
      <c r="AK49" s="59" t="s">
        <v>42</v>
      </c>
      <c r="AL49" s="59" t="s">
        <v>42</v>
      </c>
      <c r="AM49" s="81">
        <f t="shared" si="8"/>
        <v>3</v>
      </c>
      <c r="AN49" s="81">
        <f t="shared" si="4"/>
        <v>3</v>
      </c>
      <c r="AO49" s="124"/>
      <c r="AP49" s="116"/>
      <c r="AQ49" s="116"/>
      <c r="AR49" s="44"/>
      <c r="AS49" s="44"/>
      <c r="AT49" s="44"/>
      <c r="AU49"/>
      <c r="AV49"/>
      <c r="AW49"/>
      <c r="AX49"/>
      <c r="AY49"/>
      <c r="AZ49"/>
      <c r="BA49"/>
      <c r="BB49"/>
      <c r="BC49"/>
      <c r="BD49"/>
      <c r="BE49"/>
      <c r="BF49"/>
      <c r="BG49"/>
    </row>
    <row r="50" spans="1:59" s="55" customFormat="1" ht="191.25" x14ac:dyDescent="0.25">
      <c r="A50" s="46">
        <v>14</v>
      </c>
      <c r="B50" s="47" t="s">
        <v>82</v>
      </c>
      <c r="C50" s="48" t="s">
        <v>37</v>
      </c>
      <c r="D50" s="46">
        <v>5238000000058</v>
      </c>
      <c r="E50" s="46">
        <v>42</v>
      </c>
      <c r="F50" s="46">
        <v>42</v>
      </c>
      <c r="G50" s="47" t="s">
        <v>154</v>
      </c>
      <c r="H50" s="49" t="s">
        <v>326</v>
      </c>
      <c r="I50" s="71" t="s">
        <v>55</v>
      </c>
      <c r="J50" s="37">
        <f t="shared" si="0"/>
        <v>2</v>
      </c>
      <c r="K50" s="72">
        <f>U50</f>
        <v>129333.33</v>
      </c>
      <c r="L50" s="73">
        <f>J50*K50</f>
        <v>258666.66</v>
      </c>
      <c r="M50" s="73">
        <v>123000</v>
      </c>
      <c r="N50" s="71" t="s">
        <v>64</v>
      </c>
      <c r="O50" s="73">
        <v>130000</v>
      </c>
      <c r="P50" s="71" t="s">
        <v>64</v>
      </c>
      <c r="Q50" s="73">
        <v>135000</v>
      </c>
      <c r="R50" s="71" t="s">
        <v>64</v>
      </c>
      <c r="S50" s="73"/>
      <c r="T50" s="71"/>
      <c r="U50" s="74">
        <v>129333.33</v>
      </c>
      <c r="V50" s="133"/>
      <c r="W50" s="137">
        <v>120700</v>
      </c>
      <c r="X50" s="138" t="s">
        <v>253</v>
      </c>
      <c r="Y50" s="138" t="s">
        <v>278</v>
      </c>
      <c r="Z50" s="133" t="s">
        <v>345</v>
      </c>
      <c r="AA50" s="48"/>
      <c r="AB50" s="48"/>
      <c r="AC50" s="40">
        <f t="shared" si="5"/>
        <v>0</v>
      </c>
      <c r="AD50" s="41">
        <f t="shared" si="2"/>
        <v>258666.66</v>
      </c>
      <c r="AE50" s="150">
        <f t="shared" si="6"/>
        <v>241400</v>
      </c>
      <c r="AF50" s="48"/>
      <c r="AG50" s="45">
        <v>2</v>
      </c>
      <c r="AH50" s="48"/>
      <c r="AI50" s="48"/>
      <c r="AJ50" s="48"/>
      <c r="AK50" s="48"/>
      <c r="AL50" s="48"/>
      <c r="AM50" s="81">
        <f t="shared" si="8"/>
        <v>2</v>
      </c>
      <c r="AN50" s="111">
        <f t="shared" si="4"/>
        <v>2</v>
      </c>
      <c r="AO50" s="123"/>
      <c r="AP50" s="122"/>
      <c r="AQ50" s="122"/>
      <c r="AU50"/>
      <c r="AV50"/>
      <c r="AW50"/>
      <c r="AX50"/>
      <c r="AY50"/>
      <c r="AZ50"/>
      <c r="BA50"/>
      <c r="BB50"/>
      <c r="BC50"/>
      <c r="BD50"/>
      <c r="BE50"/>
      <c r="BF50"/>
      <c r="BG50"/>
    </row>
    <row r="51" spans="1:59" s="87" customFormat="1" ht="146.25" x14ac:dyDescent="0.25">
      <c r="A51" s="10" t="s">
        <v>35</v>
      </c>
      <c r="B51" s="9" t="s">
        <v>36</v>
      </c>
      <c r="C51" s="11" t="s">
        <v>37</v>
      </c>
      <c r="D51" s="12" t="s">
        <v>155</v>
      </c>
      <c r="E51" s="12">
        <v>43</v>
      </c>
      <c r="F51" s="12">
        <v>43</v>
      </c>
      <c r="G51" s="9" t="s">
        <v>156</v>
      </c>
      <c r="H51" s="9" t="s">
        <v>157</v>
      </c>
      <c r="I51" s="9" t="s">
        <v>55</v>
      </c>
      <c r="J51" s="11">
        <f t="shared" si="0"/>
        <v>41</v>
      </c>
      <c r="K51" s="13"/>
      <c r="L51" s="14">
        <f t="shared" ref="L51:L64" si="9">U51*J51</f>
        <v>59951.020000000004</v>
      </c>
      <c r="M51" s="14">
        <v>1399</v>
      </c>
      <c r="N51" s="9" t="s">
        <v>84</v>
      </c>
      <c r="O51" s="14">
        <v>1449</v>
      </c>
      <c r="P51" s="9" t="s">
        <v>84</v>
      </c>
      <c r="Q51" s="14">
        <v>1538.66</v>
      </c>
      <c r="R51" s="9" t="s">
        <v>84</v>
      </c>
      <c r="S51" s="14" t="s">
        <v>42</v>
      </c>
      <c r="T51" s="9" t="s">
        <v>42</v>
      </c>
      <c r="U51" s="14">
        <v>1462.22</v>
      </c>
      <c r="V51" s="144">
        <f>U51*J51</f>
        <v>59951.020000000004</v>
      </c>
      <c r="W51" s="181" t="s">
        <v>306</v>
      </c>
      <c r="X51" s="146"/>
      <c r="Y51" s="144"/>
      <c r="Z51" s="144"/>
      <c r="AA51" s="16">
        <v>16</v>
      </c>
      <c r="AB51" s="16">
        <v>20</v>
      </c>
      <c r="AC51" s="14"/>
      <c r="AD51" s="177">
        <f t="shared" si="2"/>
        <v>7311.1</v>
      </c>
      <c r="AE51" s="151"/>
      <c r="AF51" s="15" t="s">
        <v>42</v>
      </c>
      <c r="AG51" s="15"/>
      <c r="AH51" s="15"/>
      <c r="AI51" s="15" t="s">
        <v>42</v>
      </c>
      <c r="AJ51" s="16">
        <v>4</v>
      </c>
      <c r="AK51" s="16">
        <v>1</v>
      </c>
      <c r="AL51" s="15" t="s">
        <v>42</v>
      </c>
      <c r="AM51" s="82">
        <f t="shared" si="8"/>
        <v>5</v>
      </c>
      <c r="AN51" s="82">
        <f t="shared" si="4"/>
        <v>41</v>
      </c>
      <c r="AO51" s="129"/>
      <c r="AP51" s="127"/>
      <c r="AQ51" s="127"/>
      <c r="AR51" s="55"/>
      <c r="AS51" s="55"/>
      <c r="AT51" s="55"/>
      <c r="AU51"/>
      <c r="AV51"/>
      <c r="AW51"/>
      <c r="AX51"/>
      <c r="AY51"/>
      <c r="AZ51"/>
      <c r="BA51"/>
      <c r="BB51"/>
      <c r="BC51"/>
      <c r="BD51"/>
      <c r="BE51"/>
      <c r="BF51"/>
      <c r="BG51"/>
    </row>
    <row r="52" spans="1:59" s="44" customFormat="1" ht="45.75" customHeight="1" x14ac:dyDescent="0.25">
      <c r="A52" s="10" t="s">
        <v>35</v>
      </c>
      <c r="B52" s="9" t="s">
        <v>36</v>
      </c>
      <c r="C52" s="11" t="s">
        <v>37</v>
      </c>
      <c r="D52" s="12" t="s">
        <v>139</v>
      </c>
      <c r="E52" s="12">
        <v>44</v>
      </c>
      <c r="F52" s="12">
        <v>44</v>
      </c>
      <c r="G52" s="9" t="s">
        <v>158</v>
      </c>
      <c r="H52" s="9" t="s">
        <v>159</v>
      </c>
      <c r="I52" s="9" t="s">
        <v>41</v>
      </c>
      <c r="J52" s="11">
        <f t="shared" si="0"/>
        <v>23</v>
      </c>
      <c r="K52" s="13"/>
      <c r="L52" s="14">
        <f t="shared" si="9"/>
        <v>10819.199999999999</v>
      </c>
      <c r="M52" s="14">
        <v>540</v>
      </c>
      <c r="N52" s="9" t="s">
        <v>41</v>
      </c>
      <c r="O52" s="14">
        <v>447.9</v>
      </c>
      <c r="P52" s="9" t="s">
        <v>41</v>
      </c>
      <c r="Q52" s="14">
        <v>423.29</v>
      </c>
      <c r="R52" s="9" t="s">
        <v>41</v>
      </c>
      <c r="S52" s="14" t="s">
        <v>42</v>
      </c>
      <c r="T52" s="9" t="s">
        <v>42</v>
      </c>
      <c r="U52" s="14">
        <v>470.4</v>
      </c>
      <c r="V52" s="144">
        <f>U52*J52</f>
        <v>10819.199999999999</v>
      </c>
      <c r="W52" s="181" t="s">
        <v>311</v>
      </c>
      <c r="X52" s="146"/>
      <c r="Y52" s="144"/>
      <c r="Z52" s="144"/>
      <c r="AA52" s="16">
        <v>16</v>
      </c>
      <c r="AB52" s="15"/>
      <c r="AC52" s="14"/>
      <c r="AD52" s="177">
        <f t="shared" si="2"/>
        <v>3292.7999999999997</v>
      </c>
      <c r="AE52" s="151"/>
      <c r="AF52" s="15" t="s">
        <v>42</v>
      </c>
      <c r="AG52" s="15"/>
      <c r="AH52" s="15"/>
      <c r="AI52" s="15" t="s">
        <v>42</v>
      </c>
      <c r="AJ52" s="16">
        <v>2</v>
      </c>
      <c r="AK52" s="16">
        <v>3</v>
      </c>
      <c r="AL52" s="16">
        <v>2</v>
      </c>
      <c r="AM52" s="82">
        <f t="shared" si="8"/>
        <v>7</v>
      </c>
      <c r="AN52" s="82">
        <f t="shared" si="4"/>
        <v>23</v>
      </c>
      <c r="AO52" s="115"/>
      <c r="AP52" s="116"/>
      <c r="AQ52" s="116"/>
      <c r="AU52"/>
      <c r="AV52"/>
      <c r="AW52"/>
      <c r="AX52"/>
      <c r="AY52"/>
      <c r="AZ52"/>
      <c r="BA52"/>
      <c r="BB52"/>
      <c r="BC52"/>
      <c r="BD52"/>
      <c r="BE52"/>
      <c r="BF52"/>
      <c r="BG52"/>
    </row>
    <row r="53" spans="1:59" s="44" customFormat="1" ht="33.75" customHeight="1" x14ac:dyDescent="0.25">
      <c r="A53" s="56" t="s">
        <v>35</v>
      </c>
      <c r="B53" s="47" t="s">
        <v>36</v>
      </c>
      <c r="C53" s="48" t="s">
        <v>37</v>
      </c>
      <c r="D53" s="46" t="s">
        <v>160</v>
      </c>
      <c r="E53" s="46">
        <v>45</v>
      </c>
      <c r="F53" s="46">
        <v>45</v>
      </c>
      <c r="G53" s="47" t="s">
        <v>161</v>
      </c>
      <c r="H53" s="47" t="s">
        <v>162</v>
      </c>
      <c r="I53" s="47" t="s">
        <v>55</v>
      </c>
      <c r="J53" s="37">
        <f t="shared" si="0"/>
        <v>19</v>
      </c>
      <c r="K53" s="57"/>
      <c r="L53" s="58">
        <f t="shared" si="9"/>
        <v>36765.57</v>
      </c>
      <c r="M53" s="58">
        <v>1721.71</v>
      </c>
      <c r="N53" s="47" t="s">
        <v>41</v>
      </c>
      <c r="O53" s="58">
        <v>2139.9</v>
      </c>
      <c r="P53" s="47" t="s">
        <v>41</v>
      </c>
      <c r="Q53" s="58">
        <v>1943.48</v>
      </c>
      <c r="R53" s="47" t="s">
        <v>41</v>
      </c>
      <c r="S53" s="58" t="s">
        <v>42</v>
      </c>
      <c r="T53" s="47" t="s">
        <v>42</v>
      </c>
      <c r="U53" s="58">
        <v>1935.03</v>
      </c>
      <c r="V53" s="133"/>
      <c r="W53" s="134">
        <v>1413</v>
      </c>
      <c r="X53" s="135" t="s">
        <v>254</v>
      </c>
      <c r="Y53" s="133" t="s">
        <v>281</v>
      </c>
      <c r="Z53" s="133" t="s">
        <v>336</v>
      </c>
      <c r="AA53" s="45">
        <v>16</v>
      </c>
      <c r="AB53" s="59"/>
      <c r="AC53" s="40">
        <f t="shared" si="5"/>
        <v>22608</v>
      </c>
      <c r="AD53" s="41">
        <f t="shared" si="2"/>
        <v>5805.09</v>
      </c>
      <c r="AE53" s="150">
        <f t="shared" si="6"/>
        <v>4239</v>
      </c>
      <c r="AF53" s="59" t="s">
        <v>42</v>
      </c>
      <c r="AG53" s="59"/>
      <c r="AH53" s="59"/>
      <c r="AI53" s="59" t="s">
        <v>42</v>
      </c>
      <c r="AJ53" s="45">
        <v>3</v>
      </c>
      <c r="AK53" s="59" t="s">
        <v>42</v>
      </c>
      <c r="AL53" s="59" t="s">
        <v>42</v>
      </c>
      <c r="AM53" s="81">
        <f t="shared" si="8"/>
        <v>3</v>
      </c>
      <c r="AN53" s="81">
        <f t="shared" si="4"/>
        <v>19</v>
      </c>
      <c r="AO53" s="115"/>
      <c r="AP53" s="116"/>
      <c r="AQ53" s="116"/>
      <c r="AU53"/>
      <c r="AV53"/>
      <c r="AW53"/>
      <c r="AX53"/>
      <c r="AY53"/>
      <c r="AZ53"/>
      <c r="BA53"/>
      <c r="BB53"/>
      <c r="BC53"/>
      <c r="BD53"/>
      <c r="BE53"/>
      <c r="BF53"/>
      <c r="BG53"/>
    </row>
    <row r="54" spans="1:59" s="44" customFormat="1" ht="34.5" x14ac:dyDescent="0.25">
      <c r="A54" s="24">
        <v>14</v>
      </c>
      <c r="B54" s="20" t="s">
        <v>82</v>
      </c>
      <c r="C54" s="25" t="s">
        <v>37</v>
      </c>
      <c r="D54" s="226" t="s">
        <v>163</v>
      </c>
      <c r="E54" s="24">
        <v>46</v>
      </c>
      <c r="F54" s="24">
        <v>46</v>
      </c>
      <c r="G54" s="26" t="s">
        <v>164</v>
      </c>
      <c r="H54" s="27" t="s">
        <v>327</v>
      </c>
      <c r="I54" s="29" t="s">
        <v>55</v>
      </c>
      <c r="J54" s="11">
        <f t="shared" si="0"/>
        <v>22</v>
      </c>
      <c r="K54" s="30">
        <f>U54</f>
        <v>79.39</v>
      </c>
      <c r="L54" s="30">
        <f t="shared" si="9"/>
        <v>1746.58</v>
      </c>
      <c r="M54" s="31">
        <v>85.64</v>
      </c>
      <c r="N54" s="29" t="s">
        <v>64</v>
      </c>
      <c r="O54" s="31">
        <v>76.63</v>
      </c>
      <c r="P54" s="29" t="s">
        <v>64</v>
      </c>
      <c r="Q54" s="31">
        <v>75.91</v>
      </c>
      <c r="R54" s="29" t="s">
        <v>64</v>
      </c>
      <c r="S54" s="31" t="s">
        <v>42</v>
      </c>
      <c r="T54" s="29" t="s">
        <v>42</v>
      </c>
      <c r="U54" s="19">
        <v>79.39</v>
      </c>
      <c r="V54" s="144">
        <f>U54*J54</f>
        <v>1746.58</v>
      </c>
      <c r="W54" s="182" t="s">
        <v>305</v>
      </c>
      <c r="X54" s="179"/>
      <c r="Y54" s="179"/>
      <c r="Z54" s="179"/>
      <c r="AA54" s="33">
        <v>16</v>
      </c>
      <c r="AB54" s="25"/>
      <c r="AC54" s="14"/>
      <c r="AD54" s="177">
        <f t="shared" si="2"/>
        <v>476.34000000000003</v>
      </c>
      <c r="AE54" s="151"/>
      <c r="AF54" s="25"/>
      <c r="AG54" s="33">
        <v>6</v>
      </c>
      <c r="AH54" s="25"/>
      <c r="AI54" s="25"/>
      <c r="AJ54" s="25"/>
      <c r="AK54" s="25"/>
      <c r="AL54" s="25"/>
      <c r="AM54" s="82">
        <f t="shared" si="8"/>
        <v>6</v>
      </c>
      <c r="AN54" s="82">
        <f t="shared" si="4"/>
        <v>22</v>
      </c>
      <c r="AO54" s="115"/>
      <c r="AP54" s="116"/>
      <c r="AQ54" s="116"/>
      <c r="AU54"/>
      <c r="AV54"/>
      <c r="AW54"/>
      <c r="AX54"/>
      <c r="AY54"/>
      <c r="AZ54"/>
      <c r="BA54"/>
      <c r="BB54"/>
      <c r="BC54"/>
      <c r="BD54"/>
      <c r="BE54"/>
      <c r="BF54"/>
      <c r="BG54"/>
    </row>
    <row r="55" spans="1:59" s="44" customFormat="1" ht="22.5" x14ac:dyDescent="0.25">
      <c r="A55" s="35" t="s">
        <v>35</v>
      </c>
      <c r="B55" s="36" t="s">
        <v>36</v>
      </c>
      <c r="C55" s="37" t="s">
        <v>37</v>
      </c>
      <c r="D55" s="38" t="s">
        <v>165</v>
      </c>
      <c r="E55" s="38">
        <v>47</v>
      </c>
      <c r="F55" s="38">
        <v>47</v>
      </c>
      <c r="G55" s="36" t="s">
        <v>166</v>
      </c>
      <c r="H55" s="36" t="s">
        <v>167</v>
      </c>
      <c r="I55" s="36" t="s">
        <v>41</v>
      </c>
      <c r="J55" s="37">
        <f t="shared" si="0"/>
        <v>18</v>
      </c>
      <c r="K55" s="39"/>
      <c r="L55" s="40">
        <f t="shared" si="9"/>
        <v>28539.72</v>
      </c>
      <c r="M55" s="40">
        <v>1599</v>
      </c>
      <c r="N55" s="36" t="s">
        <v>41</v>
      </c>
      <c r="O55" s="40">
        <v>1478.61</v>
      </c>
      <c r="P55" s="36" t="s">
        <v>41</v>
      </c>
      <c r="Q55" s="40">
        <v>1679</v>
      </c>
      <c r="R55" s="36" t="s">
        <v>41</v>
      </c>
      <c r="S55" s="40" t="s">
        <v>42</v>
      </c>
      <c r="T55" s="36" t="s">
        <v>42</v>
      </c>
      <c r="U55" s="40">
        <v>1585.54</v>
      </c>
      <c r="V55" s="133"/>
      <c r="W55" s="134">
        <v>1364.44</v>
      </c>
      <c r="X55" s="135" t="s">
        <v>233</v>
      </c>
      <c r="Y55" s="133" t="s">
        <v>273</v>
      </c>
      <c r="Z55" s="133" t="s">
        <v>352</v>
      </c>
      <c r="AA55" s="43">
        <v>16</v>
      </c>
      <c r="AB55" s="42"/>
      <c r="AC55" s="40">
        <f t="shared" si="5"/>
        <v>21831.040000000001</v>
      </c>
      <c r="AD55" s="41">
        <f t="shared" si="2"/>
        <v>3171.08</v>
      </c>
      <c r="AE55" s="150">
        <f t="shared" si="6"/>
        <v>2728.88</v>
      </c>
      <c r="AF55" s="42" t="s">
        <v>42</v>
      </c>
      <c r="AG55" s="42"/>
      <c r="AH55" s="42"/>
      <c r="AI55" s="42" t="s">
        <v>42</v>
      </c>
      <c r="AJ55" s="43">
        <v>2</v>
      </c>
      <c r="AK55" s="42" t="s">
        <v>42</v>
      </c>
      <c r="AL55" s="42" t="s">
        <v>42</v>
      </c>
      <c r="AM55" s="81">
        <f t="shared" si="8"/>
        <v>2</v>
      </c>
      <c r="AN55" s="81">
        <f t="shared" si="4"/>
        <v>18</v>
      </c>
      <c r="AO55" s="115"/>
      <c r="AP55" s="116"/>
      <c r="AQ55" s="116"/>
      <c r="AU55"/>
      <c r="AV55"/>
      <c r="AW55"/>
      <c r="AX55"/>
      <c r="AY55"/>
      <c r="AZ55"/>
      <c r="BA55"/>
      <c r="BB55"/>
      <c r="BC55"/>
      <c r="BD55"/>
      <c r="BE55"/>
      <c r="BF55"/>
      <c r="BG55"/>
    </row>
    <row r="56" spans="1:59" s="44" customFormat="1" ht="56.25" x14ac:dyDescent="0.25">
      <c r="A56" s="35" t="s">
        <v>35</v>
      </c>
      <c r="B56" s="36" t="s">
        <v>36</v>
      </c>
      <c r="C56" s="37" t="s">
        <v>37</v>
      </c>
      <c r="D56" s="38" t="s">
        <v>168</v>
      </c>
      <c r="E56" s="38">
        <v>48</v>
      </c>
      <c r="F56" s="38">
        <v>48</v>
      </c>
      <c r="G56" s="36" t="s">
        <v>169</v>
      </c>
      <c r="H56" s="36" t="s">
        <v>170</v>
      </c>
      <c r="I56" s="36" t="s">
        <v>41</v>
      </c>
      <c r="J56" s="37">
        <f t="shared" si="0"/>
        <v>31</v>
      </c>
      <c r="K56" s="39"/>
      <c r="L56" s="40">
        <f t="shared" si="9"/>
        <v>14818.619999999999</v>
      </c>
      <c r="M56" s="40">
        <v>395.47</v>
      </c>
      <c r="N56" s="36" t="s">
        <v>41</v>
      </c>
      <c r="O56" s="40">
        <v>531</v>
      </c>
      <c r="P56" s="36" t="s">
        <v>41</v>
      </c>
      <c r="Q56" s="40">
        <v>507.6</v>
      </c>
      <c r="R56" s="36" t="s">
        <v>41</v>
      </c>
      <c r="S56" s="40" t="s">
        <v>42</v>
      </c>
      <c r="T56" s="36" t="s">
        <v>42</v>
      </c>
      <c r="U56" s="40">
        <v>478.02</v>
      </c>
      <c r="V56" s="133"/>
      <c r="W56" s="134">
        <v>319.99</v>
      </c>
      <c r="X56" s="135" t="s">
        <v>234</v>
      </c>
      <c r="Y56" s="133" t="s">
        <v>294</v>
      </c>
      <c r="Z56" s="133" t="s">
        <v>363</v>
      </c>
      <c r="AA56" s="43">
        <v>16</v>
      </c>
      <c r="AB56" s="42"/>
      <c r="AC56" s="40">
        <f t="shared" si="5"/>
        <v>5119.84</v>
      </c>
      <c r="AD56" s="41">
        <f t="shared" si="2"/>
        <v>7170.2999999999993</v>
      </c>
      <c r="AE56" s="150">
        <f t="shared" si="6"/>
        <v>4799.8500000000004</v>
      </c>
      <c r="AF56" s="42" t="s">
        <v>42</v>
      </c>
      <c r="AG56" s="42"/>
      <c r="AH56" s="42"/>
      <c r="AI56" s="42" t="s">
        <v>42</v>
      </c>
      <c r="AJ56" s="43">
        <v>10</v>
      </c>
      <c r="AK56" s="43">
        <v>5</v>
      </c>
      <c r="AL56" s="42" t="s">
        <v>42</v>
      </c>
      <c r="AM56" s="81">
        <f t="shared" si="8"/>
        <v>15</v>
      </c>
      <c r="AN56" s="81">
        <f t="shared" si="4"/>
        <v>31</v>
      </c>
      <c r="AO56" s="115"/>
      <c r="AP56" s="116"/>
      <c r="AQ56" s="116"/>
      <c r="AU56"/>
      <c r="AV56"/>
      <c r="AW56"/>
      <c r="AX56"/>
      <c r="AY56"/>
      <c r="AZ56"/>
      <c r="BA56"/>
      <c r="BB56"/>
      <c r="BC56"/>
      <c r="BD56"/>
      <c r="BE56"/>
      <c r="BF56"/>
      <c r="BG56"/>
    </row>
    <row r="57" spans="1:59" s="78" customFormat="1" ht="67.5" x14ac:dyDescent="0.25">
      <c r="A57" s="35" t="s">
        <v>35</v>
      </c>
      <c r="B57" s="36" t="s">
        <v>36</v>
      </c>
      <c r="C57" s="37" t="s">
        <v>37</v>
      </c>
      <c r="D57" s="38" t="s">
        <v>171</v>
      </c>
      <c r="E57" s="38">
        <v>49</v>
      </c>
      <c r="F57" s="38">
        <v>49</v>
      </c>
      <c r="G57" s="36" t="s">
        <v>172</v>
      </c>
      <c r="H57" s="36" t="s">
        <v>173</v>
      </c>
      <c r="I57" s="36" t="s">
        <v>41</v>
      </c>
      <c r="J57" s="37">
        <f t="shared" si="0"/>
        <v>310</v>
      </c>
      <c r="K57" s="39"/>
      <c r="L57" s="40">
        <f t="shared" si="9"/>
        <v>57309.700000000004</v>
      </c>
      <c r="M57" s="40">
        <v>183</v>
      </c>
      <c r="N57" s="36" t="s">
        <v>41</v>
      </c>
      <c r="O57" s="40">
        <v>178.76</v>
      </c>
      <c r="P57" s="36" t="s">
        <v>41</v>
      </c>
      <c r="Q57" s="40">
        <v>192.85</v>
      </c>
      <c r="R57" s="36" t="s">
        <v>41</v>
      </c>
      <c r="S57" s="40" t="s">
        <v>42</v>
      </c>
      <c r="T57" s="36" t="s">
        <v>42</v>
      </c>
      <c r="U57" s="40">
        <v>184.87</v>
      </c>
      <c r="V57" s="133"/>
      <c r="W57" s="134">
        <v>81</v>
      </c>
      <c r="X57" s="135" t="s">
        <v>252</v>
      </c>
      <c r="Y57" s="133" t="s">
        <v>282</v>
      </c>
      <c r="Z57" s="133" t="s">
        <v>358</v>
      </c>
      <c r="AA57" s="43">
        <v>155</v>
      </c>
      <c r="AB57" s="42"/>
      <c r="AC57" s="40">
        <f t="shared" si="5"/>
        <v>12555</v>
      </c>
      <c r="AD57" s="41">
        <f t="shared" si="2"/>
        <v>28654.850000000002</v>
      </c>
      <c r="AE57" s="150">
        <f t="shared" si="6"/>
        <v>12555</v>
      </c>
      <c r="AF57" s="42" t="s">
        <v>42</v>
      </c>
      <c r="AG57" s="42"/>
      <c r="AH57" s="42"/>
      <c r="AI57" s="42" t="s">
        <v>42</v>
      </c>
      <c r="AJ57" s="43">
        <v>150</v>
      </c>
      <c r="AK57" s="43">
        <v>5</v>
      </c>
      <c r="AL57" s="42" t="s">
        <v>42</v>
      </c>
      <c r="AM57" s="81">
        <f t="shared" si="8"/>
        <v>155</v>
      </c>
      <c r="AN57" s="81">
        <f t="shared" si="4"/>
        <v>310</v>
      </c>
      <c r="AO57" s="119"/>
      <c r="AP57" s="120"/>
      <c r="AQ57" s="120"/>
      <c r="AU57"/>
      <c r="AV57"/>
      <c r="AW57"/>
      <c r="AX57"/>
      <c r="AY57"/>
      <c r="AZ57"/>
      <c r="BA57"/>
      <c r="BB57"/>
      <c r="BC57"/>
      <c r="BD57"/>
      <c r="BE57"/>
      <c r="BF57"/>
      <c r="BG57"/>
    </row>
    <row r="58" spans="1:59" s="76" customFormat="1" ht="45" customHeight="1" x14ac:dyDescent="0.25">
      <c r="A58" s="35" t="s">
        <v>35</v>
      </c>
      <c r="B58" s="36" t="s">
        <v>36</v>
      </c>
      <c r="C58" s="37" t="s">
        <v>37</v>
      </c>
      <c r="D58" s="38" t="s">
        <v>174</v>
      </c>
      <c r="E58" s="38">
        <v>50</v>
      </c>
      <c r="F58" s="38">
        <v>50</v>
      </c>
      <c r="G58" s="36" t="s">
        <v>175</v>
      </c>
      <c r="H58" s="36" t="s">
        <v>176</v>
      </c>
      <c r="I58" s="36" t="s">
        <v>55</v>
      </c>
      <c r="J58" s="37">
        <f t="shared" si="0"/>
        <v>128</v>
      </c>
      <c r="K58" s="39"/>
      <c r="L58" s="40">
        <f t="shared" si="9"/>
        <v>133089.28</v>
      </c>
      <c r="M58" s="40">
        <v>1076.5899999999999</v>
      </c>
      <c r="N58" s="36" t="s">
        <v>55</v>
      </c>
      <c r="O58" s="40">
        <v>1047.7</v>
      </c>
      <c r="P58" s="36" t="s">
        <v>55</v>
      </c>
      <c r="Q58" s="40">
        <v>995</v>
      </c>
      <c r="R58" s="36" t="s">
        <v>55</v>
      </c>
      <c r="S58" s="40" t="s">
        <v>42</v>
      </c>
      <c r="T58" s="36" t="s">
        <v>42</v>
      </c>
      <c r="U58" s="40">
        <v>1039.76</v>
      </c>
      <c r="V58" s="133"/>
      <c r="W58" s="134">
        <v>750</v>
      </c>
      <c r="X58" s="135" t="s">
        <v>274</v>
      </c>
      <c r="Y58" s="133" t="s">
        <v>275</v>
      </c>
      <c r="Z58" s="133" t="s">
        <v>364</v>
      </c>
      <c r="AA58" s="43">
        <v>64</v>
      </c>
      <c r="AB58" s="42"/>
      <c r="AC58" s="40">
        <f t="shared" si="5"/>
        <v>48000</v>
      </c>
      <c r="AD58" s="41">
        <f t="shared" si="2"/>
        <v>66544.639999999999</v>
      </c>
      <c r="AE58" s="150">
        <f t="shared" si="6"/>
        <v>48000</v>
      </c>
      <c r="AF58" s="43">
        <v>40</v>
      </c>
      <c r="AG58" s="42"/>
      <c r="AH58" s="43">
        <v>4</v>
      </c>
      <c r="AI58" s="43">
        <v>10</v>
      </c>
      <c r="AJ58" s="43">
        <v>10</v>
      </c>
      <c r="AK58" s="42" t="s">
        <v>42</v>
      </c>
      <c r="AL58" s="42" t="s">
        <v>42</v>
      </c>
      <c r="AM58" s="81">
        <f t="shared" si="8"/>
        <v>64</v>
      </c>
      <c r="AN58" s="81">
        <f t="shared" si="4"/>
        <v>128</v>
      </c>
      <c r="AO58" s="115"/>
      <c r="AP58" s="116"/>
      <c r="AQ58" s="116"/>
      <c r="AU58"/>
      <c r="AV58"/>
      <c r="AW58"/>
      <c r="AX58"/>
      <c r="AY58"/>
      <c r="AZ58"/>
      <c r="BA58"/>
      <c r="BB58"/>
      <c r="BC58"/>
      <c r="BD58"/>
      <c r="BE58"/>
      <c r="BF58"/>
      <c r="BG58"/>
    </row>
    <row r="59" spans="1:59" s="76" customFormat="1" ht="45" customHeight="1" x14ac:dyDescent="0.25">
      <c r="A59" s="35" t="s">
        <v>35</v>
      </c>
      <c r="B59" s="36" t="s">
        <v>36</v>
      </c>
      <c r="C59" s="37" t="s">
        <v>37</v>
      </c>
      <c r="D59" s="38" t="s">
        <v>177</v>
      </c>
      <c r="E59" s="38">
        <v>51</v>
      </c>
      <c r="F59" s="38">
        <v>51</v>
      </c>
      <c r="G59" s="36" t="s">
        <v>178</v>
      </c>
      <c r="H59" s="36" t="s">
        <v>179</v>
      </c>
      <c r="I59" s="36" t="s">
        <v>55</v>
      </c>
      <c r="J59" s="37">
        <f t="shared" si="0"/>
        <v>38</v>
      </c>
      <c r="K59" s="39"/>
      <c r="L59" s="40">
        <f t="shared" si="9"/>
        <v>9044</v>
      </c>
      <c r="M59" s="40">
        <v>190</v>
      </c>
      <c r="N59" s="36" t="s">
        <v>68</v>
      </c>
      <c r="O59" s="40">
        <v>265</v>
      </c>
      <c r="P59" s="36" t="s">
        <v>68</v>
      </c>
      <c r="Q59" s="40">
        <v>259</v>
      </c>
      <c r="R59" s="36" t="s">
        <v>68</v>
      </c>
      <c r="S59" s="40" t="s">
        <v>42</v>
      </c>
      <c r="T59" s="36" t="s">
        <v>42</v>
      </c>
      <c r="U59" s="40">
        <v>238</v>
      </c>
      <c r="V59" s="133"/>
      <c r="W59" s="134">
        <v>99.99</v>
      </c>
      <c r="X59" s="135" t="s">
        <v>255</v>
      </c>
      <c r="Y59" s="133" t="s">
        <v>284</v>
      </c>
      <c r="Z59" s="133" t="s">
        <v>357</v>
      </c>
      <c r="AA59" s="43">
        <v>19</v>
      </c>
      <c r="AB59" s="42"/>
      <c r="AC59" s="40">
        <f t="shared" si="5"/>
        <v>1899.81</v>
      </c>
      <c r="AD59" s="41">
        <f t="shared" si="2"/>
        <v>4522</v>
      </c>
      <c r="AE59" s="150">
        <f t="shared" si="6"/>
        <v>1899.81</v>
      </c>
      <c r="AF59" s="42" t="s">
        <v>42</v>
      </c>
      <c r="AG59" s="42"/>
      <c r="AH59" s="43">
        <v>2</v>
      </c>
      <c r="AI59" s="42" t="s">
        <v>42</v>
      </c>
      <c r="AJ59" s="42" t="s">
        <v>42</v>
      </c>
      <c r="AK59" s="43">
        <v>5</v>
      </c>
      <c r="AL59" s="43">
        <v>12</v>
      </c>
      <c r="AM59" s="81">
        <f t="shared" si="8"/>
        <v>19</v>
      </c>
      <c r="AN59" s="81">
        <f t="shared" si="4"/>
        <v>38</v>
      </c>
      <c r="AO59" s="115"/>
      <c r="AP59" s="116"/>
      <c r="AQ59" s="116"/>
      <c r="AU59"/>
      <c r="AV59"/>
      <c r="AW59"/>
      <c r="AX59"/>
      <c r="AY59"/>
      <c r="AZ59"/>
      <c r="BA59"/>
      <c r="BB59"/>
      <c r="BC59"/>
      <c r="BD59"/>
      <c r="BE59"/>
      <c r="BF59"/>
      <c r="BG59"/>
    </row>
    <row r="60" spans="1:59" s="76" customFormat="1" ht="45" customHeight="1" x14ac:dyDescent="0.25">
      <c r="A60" s="35" t="s">
        <v>35</v>
      </c>
      <c r="B60" s="36" t="s">
        <v>36</v>
      </c>
      <c r="C60" s="37" t="s">
        <v>37</v>
      </c>
      <c r="D60" s="38" t="s">
        <v>180</v>
      </c>
      <c r="E60" s="38">
        <v>52</v>
      </c>
      <c r="F60" s="38">
        <v>52</v>
      </c>
      <c r="G60" s="36" t="s">
        <v>181</v>
      </c>
      <c r="H60" s="36" t="s">
        <v>182</v>
      </c>
      <c r="I60" s="36" t="s">
        <v>55</v>
      </c>
      <c r="J60" s="37">
        <f t="shared" si="0"/>
        <v>23</v>
      </c>
      <c r="K60" s="39"/>
      <c r="L60" s="40">
        <f t="shared" si="9"/>
        <v>802.69999999999993</v>
      </c>
      <c r="M60" s="77">
        <v>34.200000000000003</v>
      </c>
      <c r="N60" s="36" t="s">
        <v>84</v>
      </c>
      <c r="O60" s="40">
        <v>39.49</v>
      </c>
      <c r="P60" s="36" t="s">
        <v>84</v>
      </c>
      <c r="Q60" s="40">
        <v>31</v>
      </c>
      <c r="R60" s="36" t="s">
        <v>84</v>
      </c>
      <c r="S60" s="40" t="s">
        <v>42</v>
      </c>
      <c r="T60" s="36" t="s">
        <v>42</v>
      </c>
      <c r="U60" s="40">
        <v>34.9</v>
      </c>
      <c r="V60" s="133"/>
      <c r="W60" s="134">
        <v>16</v>
      </c>
      <c r="X60" s="135" t="s">
        <v>256</v>
      </c>
      <c r="Y60" s="133" t="s">
        <v>286</v>
      </c>
      <c r="Z60" s="133" t="s">
        <v>360</v>
      </c>
      <c r="AA60" s="43">
        <v>16</v>
      </c>
      <c r="AB60" s="42"/>
      <c r="AC60" s="40">
        <f t="shared" si="5"/>
        <v>256</v>
      </c>
      <c r="AD60" s="41">
        <f t="shared" si="2"/>
        <v>244.29999999999998</v>
      </c>
      <c r="AE60" s="150">
        <f t="shared" si="6"/>
        <v>112</v>
      </c>
      <c r="AF60" s="42" t="s">
        <v>42</v>
      </c>
      <c r="AG60" s="42"/>
      <c r="AH60" s="42"/>
      <c r="AI60" s="42" t="s">
        <v>42</v>
      </c>
      <c r="AJ60" s="43">
        <v>5</v>
      </c>
      <c r="AK60" s="43">
        <v>2</v>
      </c>
      <c r="AL60" s="42" t="s">
        <v>42</v>
      </c>
      <c r="AM60" s="81">
        <f t="shared" si="8"/>
        <v>7</v>
      </c>
      <c r="AN60" s="81">
        <f t="shared" si="4"/>
        <v>23</v>
      </c>
      <c r="AO60" s="115"/>
      <c r="AP60" s="116"/>
      <c r="AQ60" s="116"/>
      <c r="AU60"/>
      <c r="AV60"/>
      <c r="AW60"/>
      <c r="AX60"/>
      <c r="AY60"/>
      <c r="AZ60"/>
      <c r="BA60"/>
      <c r="BB60"/>
      <c r="BC60"/>
      <c r="BD60"/>
      <c r="BE60"/>
      <c r="BF60"/>
      <c r="BG60"/>
    </row>
    <row r="61" spans="1:59" s="76" customFormat="1" ht="33.75" x14ac:dyDescent="0.25">
      <c r="A61" s="35" t="s">
        <v>35</v>
      </c>
      <c r="B61" s="36" t="s">
        <v>36</v>
      </c>
      <c r="C61" s="37" t="s">
        <v>37</v>
      </c>
      <c r="D61" s="38" t="s">
        <v>183</v>
      </c>
      <c r="E61" s="38">
        <v>53</v>
      </c>
      <c r="F61" s="38">
        <v>53</v>
      </c>
      <c r="G61" s="36" t="s">
        <v>184</v>
      </c>
      <c r="H61" s="36" t="s">
        <v>185</v>
      </c>
      <c r="I61" s="36" t="s">
        <v>55</v>
      </c>
      <c r="J61" s="37">
        <f t="shared" si="0"/>
        <v>3</v>
      </c>
      <c r="K61" s="39"/>
      <c r="L61" s="40">
        <f t="shared" si="9"/>
        <v>512016.12</v>
      </c>
      <c r="M61" s="40">
        <v>126016.13</v>
      </c>
      <c r="N61" s="36" t="s">
        <v>41</v>
      </c>
      <c r="O61" s="40">
        <v>186000</v>
      </c>
      <c r="P61" s="36" t="s">
        <v>41</v>
      </c>
      <c r="Q61" s="40">
        <v>200000</v>
      </c>
      <c r="R61" s="36" t="s">
        <v>41</v>
      </c>
      <c r="S61" s="40" t="s">
        <v>42</v>
      </c>
      <c r="T61" s="36" t="s">
        <v>42</v>
      </c>
      <c r="U61" s="40">
        <v>170672.04</v>
      </c>
      <c r="V61" s="133"/>
      <c r="W61" s="134">
        <v>146555.22</v>
      </c>
      <c r="X61" s="135" t="s">
        <v>257</v>
      </c>
      <c r="Y61" s="133" t="s">
        <v>280</v>
      </c>
      <c r="Z61" s="133" t="s">
        <v>332</v>
      </c>
      <c r="AA61" s="43">
        <v>2</v>
      </c>
      <c r="AB61" s="42"/>
      <c r="AC61" s="40">
        <f t="shared" si="5"/>
        <v>293110.44</v>
      </c>
      <c r="AD61" s="41">
        <f t="shared" si="2"/>
        <v>170672.04</v>
      </c>
      <c r="AE61" s="150">
        <f t="shared" si="6"/>
        <v>146555.22</v>
      </c>
      <c r="AF61" s="42" t="s">
        <v>42</v>
      </c>
      <c r="AG61" s="42"/>
      <c r="AH61" s="42"/>
      <c r="AI61" s="42" t="s">
        <v>42</v>
      </c>
      <c r="AJ61" s="43">
        <v>1</v>
      </c>
      <c r="AK61" s="42" t="s">
        <v>42</v>
      </c>
      <c r="AL61" s="42" t="s">
        <v>42</v>
      </c>
      <c r="AM61" s="81">
        <f t="shared" si="8"/>
        <v>1</v>
      </c>
      <c r="AN61" s="81">
        <f t="shared" si="4"/>
        <v>3</v>
      </c>
      <c r="AO61" s="115"/>
      <c r="AP61" s="116"/>
      <c r="AQ61" s="116"/>
      <c r="AU61"/>
      <c r="AV61"/>
      <c r="AW61"/>
      <c r="AX61"/>
      <c r="AY61"/>
      <c r="AZ61"/>
      <c r="BA61"/>
      <c r="BB61"/>
      <c r="BC61"/>
      <c r="BD61"/>
      <c r="BE61"/>
      <c r="BF61"/>
      <c r="BG61"/>
    </row>
    <row r="62" spans="1:59" s="76" customFormat="1" ht="45" customHeight="1" x14ac:dyDescent="0.25">
      <c r="A62" s="35" t="s">
        <v>35</v>
      </c>
      <c r="B62" s="36" t="s">
        <v>36</v>
      </c>
      <c r="C62" s="37" t="s">
        <v>37</v>
      </c>
      <c r="D62" s="38" t="s">
        <v>153</v>
      </c>
      <c r="E62" s="38">
        <v>54</v>
      </c>
      <c r="F62" s="38">
        <v>54</v>
      </c>
      <c r="G62" s="36" t="s">
        <v>186</v>
      </c>
      <c r="H62" s="36" t="s">
        <v>187</v>
      </c>
      <c r="I62" s="36" t="s">
        <v>113</v>
      </c>
      <c r="J62" s="37">
        <f t="shared" si="0"/>
        <v>20</v>
      </c>
      <c r="K62" s="39"/>
      <c r="L62" s="40">
        <f t="shared" si="9"/>
        <v>11201.199999999999</v>
      </c>
      <c r="M62" s="40">
        <v>666.28</v>
      </c>
      <c r="N62" s="36" t="s">
        <v>41</v>
      </c>
      <c r="O62" s="40">
        <v>499</v>
      </c>
      <c r="P62" s="36" t="s">
        <v>41</v>
      </c>
      <c r="Q62" s="40">
        <v>514.9</v>
      </c>
      <c r="R62" s="36" t="s">
        <v>41</v>
      </c>
      <c r="S62" s="40" t="s">
        <v>42</v>
      </c>
      <c r="T62" s="36" t="s">
        <v>42</v>
      </c>
      <c r="U62" s="40">
        <v>560.05999999999995</v>
      </c>
      <c r="V62" s="133"/>
      <c r="W62" s="134">
        <v>429.99</v>
      </c>
      <c r="X62" s="135" t="s">
        <v>258</v>
      </c>
      <c r="Y62" s="133" t="s">
        <v>298</v>
      </c>
      <c r="Z62" s="133" t="s">
        <v>341</v>
      </c>
      <c r="AA62" s="43">
        <v>16</v>
      </c>
      <c r="AB62" s="42"/>
      <c r="AC62" s="40">
        <f t="shared" si="5"/>
        <v>6879.84</v>
      </c>
      <c r="AD62" s="41">
        <f t="shared" si="2"/>
        <v>2240.2399999999998</v>
      </c>
      <c r="AE62" s="150">
        <f t="shared" si="6"/>
        <v>1719.96</v>
      </c>
      <c r="AF62" s="42" t="s">
        <v>42</v>
      </c>
      <c r="AG62" s="42"/>
      <c r="AH62" s="42"/>
      <c r="AI62" s="42" t="s">
        <v>42</v>
      </c>
      <c r="AJ62" s="43">
        <v>4</v>
      </c>
      <c r="AK62" s="42" t="s">
        <v>42</v>
      </c>
      <c r="AL62" s="42" t="s">
        <v>42</v>
      </c>
      <c r="AM62" s="81">
        <f t="shared" si="8"/>
        <v>4</v>
      </c>
      <c r="AN62" s="81">
        <f t="shared" si="4"/>
        <v>20</v>
      </c>
      <c r="AO62" s="119"/>
      <c r="AP62" s="120"/>
      <c r="AQ62" s="120"/>
      <c r="AU62"/>
      <c r="AV62"/>
      <c r="AW62"/>
      <c r="AX62"/>
      <c r="AY62"/>
      <c r="AZ62"/>
      <c r="BA62"/>
      <c r="BB62"/>
      <c r="BC62"/>
      <c r="BD62"/>
      <c r="BE62"/>
      <c r="BF62"/>
      <c r="BG62"/>
    </row>
    <row r="63" spans="1:59" s="75" customFormat="1" ht="67.5" x14ac:dyDescent="0.25">
      <c r="A63" s="35" t="s">
        <v>35</v>
      </c>
      <c r="B63" s="36" t="s">
        <v>36</v>
      </c>
      <c r="C63" s="37" t="s">
        <v>37</v>
      </c>
      <c r="D63" s="38" t="s">
        <v>188</v>
      </c>
      <c r="E63" s="38">
        <v>55</v>
      </c>
      <c r="F63" s="38">
        <v>55</v>
      </c>
      <c r="G63" s="36" t="s">
        <v>189</v>
      </c>
      <c r="H63" s="36" t="s">
        <v>190</v>
      </c>
      <c r="I63" s="36" t="s">
        <v>55</v>
      </c>
      <c r="J63" s="37">
        <f t="shared" si="0"/>
        <v>23</v>
      </c>
      <c r="K63" s="39"/>
      <c r="L63" s="40">
        <f t="shared" si="9"/>
        <v>111834.05</v>
      </c>
      <c r="M63" s="40">
        <v>5035.95</v>
      </c>
      <c r="N63" s="36" t="s">
        <v>55</v>
      </c>
      <c r="O63" s="40">
        <v>4901.1000000000004</v>
      </c>
      <c r="P63" s="36" t="s">
        <v>55</v>
      </c>
      <c r="Q63" s="40">
        <v>4650</v>
      </c>
      <c r="R63" s="36" t="s">
        <v>55</v>
      </c>
      <c r="S63" s="40" t="s">
        <v>42</v>
      </c>
      <c r="T63" s="36" t="s">
        <v>42</v>
      </c>
      <c r="U63" s="40">
        <v>4862.3500000000004</v>
      </c>
      <c r="V63" s="133"/>
      <c r="W63" s="134">
        <v>1582</v>
      </c>
      <c r="X63" s="135" t="s">
        <v>252</v>
      </c>
      <c r="Y63" s="133" t="s">
        <v>282</v>
      </c>
      <c r="Z63" s="133" t="s">
        <v>358</v>
      </c>
      <c r="AA63" s="43">
        <v>16</v>
      </c>
      <c r="AB63" s="42"/>
      <c r="AC63" s="40">
        <f t="shared" si="5"/>
        <v>25312</v>
      </c>
      <c r="AD63" s="41">
        <f t="shared" si="2"/>
        <v>34036.450000000004</v>
      </c>
      <c r="AE63" s="150">
        <f t="shared" si="6"/>
        <v>11074</v>
      </c>
      <c r="AF63" s="43">
        <v>6</v>
      </c>
      <c r="AG63" s="42"/>
      <c r="AH63" s="43">
        <v>1</v>
      </c>
      <c r="AI63" s="42" t="s">
        <v>42</v>
      </c>
      <c r="AJ63" s="42" t="s">
        <v>42</v>
      </c>
      <c r="AK63" s="42" t="s">
        <v>42</v>
      </c>
      <c r="AL63" s="42" t="s">
        <v>42</v>
      </c>
      <c r="AM63" s="81">
        <f t="shared" si="8"/>
        <v>7</v>
      </c>
      <c r="AN63" s="81">
        <f t="shared" si="4"/>
        <v>23</v>
      </c>
      <c r="AO63" s="123"/>
      <c r="AP63" s="122"/>
      <c r="AQ63" s="122"/>
      <c r="AU63"/>
      <c r="AV63"/>
      <c r="AW63"/>
      <c r="AX63"/>
      <c r="AY63"/>
      <c r="AZ63"/>
      <c r="BA63"/>
      <c r="BB63"/>
      <c r="BC63"/>
      <c r="BD63"/>
      <c r="BE63"/>
      <c r="BF63"/>
      <c r="BG63"/>
    </row>
    <row r="64" spans="1:59" s="44" customFormat="1" ht="33.75" x14ac:dyDescent="0.25">
      <c r="A64" s="35" t="s">
        <v>35</v>
      </c>
      <c r="B64" s="36" t="s">
        <v>36</v>
      </c>
      <c r="C64" s="37" t="s">
        <v>37</v>
      </c>
      <c r="D64" s="38" t="s">
        <v>191</v>
      </c>
      <c r="E64" s="38">
        <v>56</v>
      </c>
      <c r="F64" s="38">
        <v>56</v>
      </c>
      <c r="G64" s="36" t="s">
        <v>192</v>
      </c>
      <c r="H64" s="36" t="s">
        <v>193</v>
      </c>
      <c r="I64" s="36" t="s">
        <v>55</v>
      </c>
      <c r="J64" s="37">
        <f t="shared" si="0"/>
        <v>27</v>
      </c>
      <c r="K64" s="39"/>
      <c r="L64" s="40">
        <f t="shared" si="9"/>
        <v>70602.03</v>
      </c>
      <c r="M64" s="40">
        <v>2970</v>
      </c>
      <c r="N64" s="36" t="s">
        <v>41</v>
      </c>
      <c r="O64" s="40">
        <v>1650</v>
      </c>
      <c r="P64" s="36" t="s">
        <v>41</v>
      </c>
      <c r="Q64" s="40">
        <v>3224.68</v>
      </c>
      <c r="R64" s="36" t="s">
        <v>41</v>
      </c>
      <c r="S64" s="40" t="s">
        <v>42</v>
      </c>
      <c r="T64" s="36" t="s">
        <v>42</v>
      </c>
      <c r="U64" s="40">
        <v>2614.89</v>
      </c>
      <c r="V64" s="133"/>
      <c r="W64" s="134">
        <v>1398</v>
      </c>
      <c r="X64" s="135" t="s">
        <v>252</v>
      </c>
      <c r="Y64" s="133" t="s">
        <v>282</v>
      </c>
      <c r="Z64" s="133" t="s">
        <v>358</v>
      </c>
      <c r="AA64" s="43">
        <v>16</v>
      </c>
      <c r="AB64" s="42"/>
      <c r="AC64" s="40">
        <f t="shared" si="5"/>
        <v>22368</v>
      </c>
      <c r="AD64" s="41">
        <f t="shared" si="2"/>
        <v>28763.789999999997</v>
      </c>
      <c r="AE64" s="150">
        <f t="shared" si="6"/>
        <v>15378</v>
      </c>
      <c r="AF64" s="42" t="s">
        <v>42</v>
      </c>
      <c r="AG64" s="42"/>
      <c r="AH64" s="42"/>
      <c r="AI64" s="43">
        <v>1</v>
      </c>
      <c r="AJ64" s="43">
        <v>10</v>
      </c>
      <c r="AK64" s="42" t="s">
        <v>42</v>
      </c>
      <c r="AL64" s="42" t="s">
        <v>42</v>
      </c>
      <c r="AM64" s="81">
        <f t="shared" si="8"/>
        <v>11</v>
      </c>
      <c r="AN64" s="81">
        <f t="shared" si="4"/>
        <v>27</v>
      </c>
      <c r="AO64" s="115"/>
      <c r="AP64" s="116"/>
      <c r="AQ64" s="116"/>
      <c r="AU64"/>
      <c r="AV64"/>
      <c r="AW64"/>
      <c r="AX64"/>
      <c r="AY64"/>
      <c r="AZ64"/>
      <c r="BA64"/>
      <c r="BB64"/>
      <c r="BC64"/>
      <c r="BD64"/>
      <c r="BE64"/>
      <c r="BF64"/>
      <c r="BG64"/>
    </row>
    <row r="65" spans="1:43" s="76" customFormat="1" ht="229.5" x14ac:dyDescent="0.25">
      <c r="A65" s="38">
        <v>14</v>
      </c>
      <c r="B65" s="36" t="s">
        <v>82</v>
      </c>
      <c r="C65" s="37" t="s">
        <v>37</v>
      </c>
      <c r="D65" s="225">
        <v>5238000000056</v>
      </c>
      <c r="E65" s="38">
        <v>57</v>
      </c>
      <c r="F65" s="38">
        <v>57</v>
      </c>
      <c r="G65" s="67" t="s">
        <v>194</v>
      </c>
      <c r="H65" s="49" t="s">
        <v>328</v>
      </c>
      <c r="I65" s="71" t="s">
        <v>55</v>
      </c>
      <c r="J65" s="37">
        <f t="shared" si="0"/>
        <v>4</v>
      </c>
      <c r="K65" s="72">
        <f>U65</f>
        <v>117833.33</v>
      </c>
      <c r="L65" s="73">
        <f>J65*K65</f>
        <v>471333.32</v>
      </c>
      <c r="M65" s="73">
        <v>121000</v>
      </c>
      <c r="N65" s="71" t="s">
        <v>64</v>
      </c>
      <c r="O65" s="73">
        <v>120500</v>
      </c>
      <c r="P65" s="71" t="s">
        <v>64</v>
      </c>
      <c r="Q65" s="73">
        <v>112000</v>
      </c>
      <c r="R65" s="71" t="s">
        <v>64</v>
      </c>
      <c r="S65" s="73"/>
      <c r="T65" s="71"/>
      <c r="U65" s="74">
        <v>117833.33</v>
      </c>
      <c r="V65" s="133"/>
      <c r="W65" s="137">
        <v>77000</v>
      </c>
      <c r="X65" s="138" t="s">
        <v>259</v>
      </c>
      <c r="Y65" s="138" t="s">
        <v>290</v>
      </c>
      <c r="Z65" s="138" t="s">
        <v>346</v>
      </c>
      <c r="AA65" s="37"/>
      <c r="AB65" s="43">
        <v>2</v>
      </c>
      <c r="AC65" s="40">
        <f t="shared" si="5"/>
        <v>154000</v>
      </c>
      <c r="AD65" s="41">
        <f t="shared" si="2"/>
        <v>235666.66</v>
      </c>
      <c r="AE65" s="150">
        <f t="shared" si="6"/>
        <v>154000</v>
      </c>
      <c r="AF65" s="37"/>
      <c r="AG65" s="43">
        <v>2</v>
      </c>
      <c r="AH65" s="37"/>
      <c r="AI65" s="37"/>
      <c r="AJ65" s="37"/>
      <c r="AK65" s="37"/>
      <c r="AL65" s="37"/>
      <c r="AM65" s="81">
        <f t="shared" si="8"/>
        <v>2</v>
      </c>
      <c r="AN65" s="111">
        <f t="shared" si="4"/>
        <v>4</v>
      </c>
      <c r="AO65" s="115"/>
      <c r="AP65" s="116"/>
      <c r="AQ65" s="116"/>
    </row>
    <row r="66" spans="1:43" s="76" customFormat="1" ht="168.75" x14ac:dyDescent="0.25">
      <c r="A66" s="56" t="s">
        <v>35</v>
      </c>
      <c r="B66" s="47" t="s">
        <v>36</v>
      </c>
      <c r="C66" s="48" t="s">
        <v>37</v>
      </c>
      <c r="D66" s="46" t="s">
        <v>195</v>
      </c>
      <c r="E66" s="46">
        <v>58</v>
      </c>
      <c r="F66" s="46">
        <v>58</v>
      </c>
      <c r="G66" s="47" t="s">
        <v>196</v>
      </c>
      <c r="H66" s="47" t="s">
        <v>197</v>
      </c>
      <c r="I66" s="47" t="s">
        <v>55</v>
      </c>
      <c r="J66" s="37">
        <f t="shared" si="0"/>
        <v>4</v>
      </c>
      <c r="K66" s="57"/>
      <c r="L66" s="58">
        <f>U66*J66</f>
        <v>438666.68</v>
      </c>
      <c r="M66" s="58">
        <v>109000</v>
      </c>
      <c r="N66" s="47" t="s">
        <v>64</v>
      </c>
      <c r="O66" s="58">
        <v>112000</v>
      </c>
      <c r="P66" s="47" t="s">
        <v>64</v>
      </c>
      <c r="Q66" s="58">
        <v>108000</v>
      </c>
      <c r="R66" s="47" t="s">
        <v>64</v>
      </c>
      <c r="S66" s="58" t="s">
        <v>42</v>
      </c>
      <c r="T66" s="47" t="s">
        <v>42</v>
      </c>
      <c r="U66" s="58">
        <v>109666.67</v>
      </c>
      <c r="V66" s="133"/>
      <c r="W66" s="134">
        <v>95000</v>
      </c>
      <c r="X66" s="135" t="s">
        <v>329</v>
      </c>
      <c r="Y66" s="135" t="s">
        <v>330</v>
      </c>
      <c r="Z66" s="135" t="s">
        <v>355</v>
      </c>
      <c r="AA66" s="45">
        <v>1</v>
      </c>
      <c r="AB66" s="59"/>
      <c r="AC66" s="40">
        <f t="shared" si="5"/>
        <v>95000</v>
      </c>
      <c r="AD66" s="41">
        <f t="shared" si="2"/>
        <v>329000.01</v>
      </c>
      <c r="AE66" s="150">
        <f t="shared" si="6"/>
        <v>285000</v>
      </c>
      <c r="AF66" s="59" t="s">
        <v>42</v>
      </c>
      <c r="AG66" s="45">
        <v>2</v>
      </c>
      <c r="AH66" s="59"/>
      <c r="AI66" s="59" t="s">
        <v>42</v>
      </c>
      <c r="AJ66" s="45">
        <v>1</v>
      </c>
      <c r="AK66" s="59" t="s">
        <v>42</v>
      </c>
      <c r="AL66" s="59" t="s">
        <v>42</v>
      </c>
      <c r="AM66" s="81">
        <f t="shared" si="8"/>
        <v>3</v>
      </c>
      <c r="AN66" s="81">
        <f t="shared" si="4"/>
        <v>4</v>
      </c>
      <c r="AO66" s="115"/>
      <c r="AP66" s="116"/>
      <c r="AQ66" s="116"/>
    </row>
    <row r="67" spans="1:43" s="76" customFormat="1" ht="270" x14ac:dyDescent="0.25">
      <c r="A67" s="35" t="s">
        <v>35</v>
      </c>
      <c r="B67" s="36" t="s">
        <v>36</v>
      </c>
      <c r="C67" s="37" t="s">
        <v>37</v>
      </c>
      <c r="D67" s="38" t="s">
        <v>198</v>
      </c>
      <c r="E67" s="38">
        <v>59</v>
      </c>
      <c r="F67" s="38">
        <v>59</v>
      </c>
      <c r="G67" s="36" t="s">
        <v>199</v>
      </c>
      <c r="H67" s="36" t="s">
        <v>200</v>
      </c>
      <c r="I67" s="36" t="s">
        <v>55</v>
      </c>
      <c r="J67" s="37">
        <f t="shared" si="0"/>
        <v>5</v>
      </c>
      <c r="K67" s="39"/>
      <c r="L67" s="40">
        <f>U67*J67</f>
        <v>1023469.1499999999</v>
      </c>
      <c r="M67" s="40">
        <v>184081.5</v>
      </c>
      <c r="N67" s="36" t="s">
        <v>56</v>
      </c>
      <c r="O67" s="40">
        <v>220000</v>
      </c>
      <c r="P67" s="36" t="s">
        <v>56</v>
      </c>
      <c r="Q67" s="40">
        <v>210000</v>
      </c>
      <c r="R67" s="36" t="s">
        <v>56</v>
      </c>
      <c r="S67" s="40" t="s">
        <v>42</v>
      </c>
      <c r="T67" s="36" t="s">
        <v>42</v>
      </c>
      <c r="U67" s="40">
        <v>204693.83</v>
      </c>
      <c r="V67" s="133"/>
      <c r="W67" s="135">
        <v>204693.83</v>
      </c>
      <c r="X67" s="135" t="s">
        <v>260</v>
      </c>
      <c r="Y67" s="133" t="s">
        <v>276</v>
      </c>
      <c r="Z67" s="133" t="s">
        <v>338</v>
      </c>
      <c r="AA67" s="43">
        <v>4</v>
      </c>
      <c r="AB67" s="42"/>
      <c r="AC67" s="40">
        <f t="shared" si="5"/>
        <v>818775.32</v>
      </c>
      <c r="AD67" s="41">
        <f t="shared" si="2"/>
        <v>204693.83</v>
      </c>
      <c r="AE67" s="150">
        <f t="shared" si="6"/>
        <v>204693.83</v>
      </c>
      <c r="AF67" s="42" t="s">
        <v>42</v>
      </c>
      <c r="AG67" s="42"/>
      <c r="AH67" s="42"/>
      <c r="AI67" s="43">
        <v>1</v>
      </c>
      <c r="AJ67" s="42" t="s">
        <v>42</v>
      </c>
      <c r="AK67" s="42" t="s">
        <v>42</v>
      </c>
      <c r="AL67" s="42" t="s">
        <v>42</v>
      </c>
      <c r="AM67" s="81">
        <f t="shared" si="8"/>
        <v>1</v>
      </c>
      <c r="AN67" s="81">
        <f t="shared" si="4"/>
        <v>5</v>
      </c>
      <c r="AO67" s="115"/>
      <c r="AP67" s="116"/>
      <c r="AQ67" s="116"/>
    </row>
    <row r="68" spans="1:43" s="75" customFormat="1" ht="408.75" customHeight="1" x14ac:dyDescent="0.25">
      <c r="A68" s="35" t="s">
        <v>35</v>
      </c>
      <c r="B68" s="36" t="s">
        <v>36</v>
      </c>
      <c r="C68" s="37" t="s">
        <v>37</v>
      </c>
      <c r="D68" s="38" t="s">
        <v>201</v>
      </c>
      <c r="E68" s="38">
        <v>60</v>
      </c>
      <c r="F68" s="38">
        <v>60</v>
      </c>
      <c r="G68" s="36" t="s">
        <v>202</v>
      </c>
      <c r="H68" s="36" t="s">
        <v>203</v>
      </c>
      <c r="I68" s="36" t="s">
        <v>55</v>
      </c>
      <c r="J68" s="37">
        <f t="shared" si="0"/>
        <v>5</v>
      </c>
      <c r="K68" s="39"/>
      <c r="L68" s="40">
        <f>U68*J68</f>
        <v>95729.5</v>
      </c>
      <c r="M68" s="40">
        <v>15775</v>
      </c>
      <c r="N68" s="36" t="s">
        <v>84</v>
      </c>
      <c r="O68" s="40">
        <v>17457.09</v>
      </c>
      <c r="P68" s="36" t="s">
        <v>84</v>
      </c>
      <c r="Q68" s="40">
        <v>24205.62</v>
      </c>
      <c r="R68" s="36" t="s">
        <v>84</v>
      </c>
      <c r="S68" s="40" t="s">
        <v>42</v>
      </c>
      <c r="T68" s="36" t="s">
        <v>42</v>
      </c>
      <c r="U68" s="40">
        <v>19145.900000000001</v>
      </c>
      <c r="V68" s="133">
        <f>U68*J68</f>
        <v>95729.5</v>
      </c>
      <c r="W68" s="134">
        <v>12490</v>
      </c>
      <c r="X68" s="135" t="s">
        <v>253</v>
      </c>
      <c r="Y68" s="133" t="s">
        <v>278</v>
      </c>
      <c r="Z68" s="133" t="s">
        <v>345</v>
      </c>
      <c r="AA68" s="43">
        <v>2</v>
      </c>
      <c r="AB68" s="42"/>
      <c r="AC68" s="40">
        <f t="shared" si="5"/>
        <v>24980</v>
      </c>
      <c r="AD68" s="41">
        <f t="shared" si="2"/>
        <v>57437.700000000004</v>
      </c>
      <c r="AE68" s="150">
        <f t="shared" si="6"/>
        <v>37470</v>
      </c>
      <c r="AF68" s="42" t="s">
        <v>42</v>
      </c>
      <c r="AG68" s="43">
        <v>2</v>
      </c>
      <c r="AH68" s="42"/>
      <c r="AI68" s="42" t="s">
        <v>42</v>
      </c>
      <c r="AJ68" s="42" t="s">
        <v>42</v>
      </c>
      <c r="AK68" s="43">
        <v>1</v>
      </c>
      <c r="AL68" s="42" t="s">
        <v>42</v>
      </c>
      <c r="AM68" s="81">
        <f t="shared" si="8"/>
        <v>3</v>
      </c>
      <c r="AN68" s="81">
        <f t="shared" si="4"/>
        <v>5</v>
      </c>
      <c r="AO68" s="123"/>
      <c r="AP68" s="122"/>
      <c r="AQ68" s="122"/>
    </row>
    <row r="69" spans="1:43" s="44" customFormat="1" ht="33.75" x14ac:dyDescent="0.25">
      <c r="A69" s="35" t="s">
        <v>35</v>
      </c>
      <c r="B69" s="36" t="s">
        <v>36</v>
      </c>
      <c r="C69" s="37" t="s">
        <v>37</v>
      </c>
      <c r="D69" s="38" t="s">
        <v>204</v>
      </c>
      <c r="E69" s="38">
        <v>61</v>
      </c>
      <c r="F69" s="38">
        <v>61</v>
      </c>
      <c r="G69" s="36" t="s">
        <v>205</v>
      </c>
      <c r="H69" s="36" t="s">
        <v>206</v>
      </c>
      <c r="I69" s="36" t="s">
        <v>55</v>
      </c>
      <c r="J69" s="37">
        <f t="shared" si="0"/>
        <v>20</v>
      </c>
      <c r="K69" s="39"/>
      <c r="L69" s="40">
        <f>U69*J69</f>
        <v>20612.800000000003</v>
      </c>
      <c r="M69" s="40">
        <v>1454.03</v>
      </c>
      <c r="N69" s="36" t="s">
        <v>84</v>
      </c>
      <c r="O69" s="40">
        <v>836</v>
      </c>
      <c r="P69" s="36" t="s">
        <v>84</v>
      </c>
      <c r="Q69" s="40">
        <v>801.88</v>
      </c>
      <c r="R69" s="36" t="s">
        <v>84</v>
      </c>
      <c r="S69" s="40" t="s">
        <v>42</v>
      </c>
      <c r="T69" s="36" t="s">
        <v>42</v>
      </c>
      <c r="U69" s="40">
        <v>1030.6400000000001</v>
      </c>
      <c r="V69" s="133"/>
      <c r="W69" s="134">
        <v>790</v>
      </c>
      <c r="X69" s="135" t="s">
        <v>239</v>
      </c>
      <c r="Y69" s="133" t="s">
        <v>299</v>
      </c>
      <c r="Z69" s="133" t="s">
        <v>347</v>
      </c>
      <c r="AA69" s="43">
        <v>16</v>
      </c>
      <c r="AB69" s="43">
        <v>2</v>
      </c>
      <c r="AC69" s="40">
        <f t="shared" si="5"/>
        <v>14220</v>
      </c>
      <c r="AD69" s="41">
        <f t="shared" si="2"/>
        <v>2061.2800000000002</v>
      </c>
      <c r="AE69" s="150">
        <f t="shared" si="6"/>
        <v>1580</v>
      </c>
      <c r="AF69" s="42" t="s">
        <v>42</v>
      </c>
      <c r="AG69" s="42"/>
      <c r="AH69" s="42"/>
      <c r="AI69" s="42" t="s">
        <v>42</v>
      </c>
      <c r="AJ69" s="42" t="s">
        <v>42</v>
      </c>
      <c r="AK69" s="43">
        <v>1</v>
      </c>
      <c r="AL69" s="43">
        <v>1</v>
      </c>
      <c r="AM69" s="81">
        <f t="shared" si="8"/>
        <v>2</v>
      </c>
      <c r="AN69" s="81">
        <f t="shared" si="4"/>
        <v>20</v>
      </c>
      <c r="AO69" s="115"/>
      <c r="AP69" s="116"/>
      <c r="AQ69" s="116"/>
    </row>
    <row r="70" spans="1:43" s="44" customFormat="1" ht="409.5" x14ac:dyDescent="0.2">
      <c r="A70" s="38">
        <v>14</v>
      </c>
      <c r="B70" s="36" t="s">
        <v>82</v>
      </c>
      <c r="C70" s="37" t="s">
        <v>37</v>
      </c>
      <c r="D70" s="225">
        <v>5234000480837</v>
      </c>
      <c r="E70" s="38">
        <v>62</v>
      </c>
      <c r="F70" s="38">
        <v>62</v>
      </c>
      <c r="G70" s="67" t="s">
        <v>207</v>
      </c>
      <c r="H70" s="49" t="s">
        <v>331</v>
      </c>
      <c r="I70" s="71" t="s">
        <v>55</v>
      </c>
      <c r="J70" s="37">
        <f t="shared" si="0"/>
        <v>7</v>
      </c>
      <c r="K70" s="72">
        <f>U70</f>
        <v>187303.33</v>
      </c>
      <c r="L70" s="73">
        <f>J70*K70</f>
        <v>1311123.3099999998</v>
      </c>
      <c r="M70" s="73">
        <v>198560</v>
      </c>
      <c r="N70" s="71" t="s">
        <v>64</v>
      </c>
      <c r="O70" s="73">
        <v>171000</v>
      </c>
      <c r="P70" s="71" t="s">
        <v>64</v>
      </c>
      <c r="Q70" s="73">
        <v>192350</v>
      </c>
      <c r="R70" s="71" t="s">
        <v>64</v>
      </c>
      <c r="S70" s="73"/>
      <c r="T70" s="71"/>
      <c r="U70" s="74">
        <v>187303.33</v>
      </c>
      <c r="V70" s="133"/>
      <c r="W70" s="137">
        <v>187000</v>
      </c>
      <c r="X70" s="138" t="s">
        <v>261</v>
      </c>
      <c r="Y70" s="138" t="s">
        <v>268</v>
      </c>
      <c r="Z70" s="138" t="s">
        <v>337</v>
      </c>
      <c r="AA70" s="37"/>
      <c r="AB70" s="43">
        <v>6</v>
      </c>
      <c r="AC70" s="40">
        <f t="shared" si="5"/>
        <v>1122000</v>
      </c>
      <c r="AD70" s="41">
        <f t="shared" si="2"/>
        <v>187303.33</v>
      </c>
      <c r="AE70" s="150">
        <f t="shared" si="6"/>
        <v>187000</v>
      </c>
      <c r="AF70" s="37"/>
      <c r="AG70" s="43">
        <v>1</v>
      </c>
      <c r="AH70" s="37"/>
      <c r="AI70" s="37"/>
      <c r="AJ70" s="37"/>
      <c r="AK70" s="37"/>
      <c r="AL70" s="37"/>
      <c r="AM70" s="81">
        <f t="shared" si="8"/>
        <v>1</v>
      </c>
      <c r="AN70" s="81">
        <f t="shared" si="4"/>
        <v>7</v>
      </c>
      <c r="AO70" s="115"/>
      <c r="AP70" s="116"/>
      <c r="AQ70" s="116"/>
    </row>
    <row r="71" spans="1:43" s="44" customFormat="1" ht="45" x14ac:dyDescent="0.25">
      <c r="A71" s="56" t="s">
        <v>35</v>
      </c>
      <c r="B71" s="47" t="s">
        <v>36</v>
      </c>
      <c r="C71" s="48" t="s">
        <v>37</v>
      </c>
      <c r="D71" s="46" t="s">
        <v>208</v>
      </c>
      <c r="E71" s="46">
        <v>63</v>
      </c>
      <c r="F71" s="46">
        <v>63</v>
      </c>
      <c r="G71" s="47" t="s">
        <v>209</v>
      </c>
      <c r="H71" s="47" t="s">
        <v>210</v>
      </c>
      <c r="I71" s="47" t="s">
        <v>55</v>
      </c>
      <c r="J71" s="37">
        <f t="shared" si="0"/>
        <v>25</v>
      </c>
      <c r="K71" s="57"/>
      <c r="L71" s="58">
        <f t="shared" ref="L71:L77" si="10">U71*J71</f>
        <v>2206.25</v>
      </c>
      <c r="M71" s="58">
        <v>97.64</v>
      </c>
      <c r="N71" s="47" t="s">
        <v>68</v>
      </c>
      <c r="O71" s="58">
        <v>74</v>
      </c>
      <c r="P71" s="47" t="s">
        <v>68</v>
      </c>
      <c r="Q71" s="58">
        <v>93.1</v>
      </c>
      <c r="R71" s="47" t="s">
        <v>68</v>
      </c>
      <c r="S71" s="58" t="s">
        <v>42</v>
      </c>
      <c r="T71" s="47" t="s">
        <v>42</v>
      </c>
      <c r="U71" s="58">
        <v>88.25</v>
      </c>
      <c r="V71" s="133"/>
      <c r="W71" s="134">
        <v>69.739999999999995</v>
      </c>
      <c r="X71" s="135" t="s">
        <v>262</v>
      </c>
      <c r="Y71" s="133" t="s">
        <v>271</v>
      </c>
      <c r="Z71" s="133" t="s">
        <v>339</v>
      </c>
      <c r="AA71" s="59">
        <v>16</v>
      </c>
      <c r="AB71" s="59"/>
      <c r="AC71" s="40">
        <f t="shared" si="5"/>
        <v>1115.8399999999999</v>
      </c>
      <c r="AD71" s="41">
        <f t="shared" si="2"/>
        <v>794.25</v>
      </c>
      <c r="AE71" s="150">
        <f t="shared" si="6"/>
        <v>627.66</v>
      </c>
      <c r="AF71" s="59" t="s">
        <v>42</v>
      </c>
      <c r="AG71" s="59"/>
      <c r="AH71" s="59">
        <v>2</v>
      </c>
      <c r="AI71" s="59" t="s">
        <v>42</v>
      </c>
      <c r="AJ71" s="59">
        <v>2</v>
      </c>
      <c r="AK71" s="59" t="s">
        <v>42</v>
      </c>
      <c r="AL71" s="59">
        <v>5</v>
      </c>
      <c r="AM71" s="81">
        <f t="shared" si="8"/>
        <v>9</v>
      </c>
      <c r="AN71" s="81">
        <f t="shared" si="4"/>
        <v>25</v>
      </c>
      <c r="AO71" s="115"/>
      <c r="AP71" s="116"/>
      <c r="AQ71" s="116"/>
    </row>
    <row r="72" spans="1:43" s="76" customFormat="1" ht="78.75" x14ac:dyDescent="0.25">
      <c r="A72" s="35" t="s">
        <v>35</v>
      </c>
      <c r="B72" s="36" t="s">
        <v>36</v>
      </c>
      <c r="C72" s="37" t="s">
        <v>37</v>
      </c>
      <c r="D72" s="38" t="s">
        <v>211</v>
      </c>
      <c r="E72" s="38">
        <v>64</v>
      </c>
      <c r="F72" s="38">
        <v>64</v>
      </c>
      <c r="G72" s="36" t="s">
        <v>212</v>
      </c>
      <c r="H72" s="36" t="s">
        <v>213</v>
      </c>
      <c r="I72" s="36" t="s">
        <v>55</v>
      </c>
      <c r="J72" s="37">
        <f t="shared" si="0"/>
        <v>108</v>
      </c>
      <c r="K72" s="39"/>
      <c r="L72" s="40">
        <f t="shared" si="10"/>
        <v>190454.76</v>
      </c>
      <c r="M72" s="40">
        <v>1742.5</v>
      </c>
      <c r="N72" s="36" t="s">
        <v>55</v>
      </c>
      <c r="O72" s="40">
        <v>1847.9</v>
      </c>
      <c r="P72" s="36" t="s">
        <v>55</v>
      </c>
      <c r="Q72" s="40">
        <v>1700</v>
      </c>
      <c r="R72" s="36" t="s">
        <v>55</v>
      </c>
      <c r="S72" s="40" t="s">
        <v>42</v>
      </c>
      <c r="T72" s="36" t="s">
        <v>42</v>
      </c>
      <c r="U72" s="40">
        <v>1763.47</v>
      </c>
      <c r="V72" s="133"/>
      <c r="W72" s="134">
        <v>1763.47</v>
      </c>
      <c r="X72" s="135" t="s">
        <v>274</v>
      </c>
      <c r="Y72" s="135" t="s">
        <v>275</v>
      </c>
      <c r="Z72" s="133" t="s">
        <v>364</v>
      </c>
      <c r="AA72" s="42">
        <v>54</v>
      </c>
      <c r="AB72" s="42"/>
      <c r="AC72" s="40">
        <f t="shared" si="5"/>
        <v>95227.38</v>
      </c>
      <c r="AD72" s="41">
        <f t="shared" si="2"/>
        <v>95227.38</v>
      </c>
      <c r="AE72" s="150">
        <f t="shared" si="6"/>
        <v>95227.38</v>
      </c>
      <c r="AF72" s="42">
        <v>40</v>
      </c>
      <c r="AG72" s="42"/>
      <c r="AH72" s="42">
        <v>4</v>
      </c>
      <c r="AI72" s="42">
        <v>10</v>
      </c>
      <c r="AJ72" s="42" t="s">
        <v>42</v>
      </c>
      <c r="AK72" s="42" t="s">
        <v>42</v>
      </c>
      <c r="AL72" s="42" t="s">
        <v>42</v>
      </c>
      <c r="AM72" s="81">
        <f t="shared" si="8"/>
        <v>54</v>
      </c>
      <c r="AN72" s="81">
        <f t="shared" si="4"/>
        <v>108</v>
      </c>
      <c r="AO72" s="115"/>
      <c r="AP72" s="116"/>
      <c r="AQ72" s="116"/>
    </row>
    <row r="73" spans="1:43" s="76" customFormat="1" ht="33.75" x14ac:dyDescent="0.25">
      <c r="A73" s="206" t="s">
        <v>35</v>
      </c>
      <c r="B73" s="207" t="s">
        <v>36</v>
      </c>
      <c r="C73" s="208" t="s">
        <v>37</v>
      </c>
      <c r="D73" s="209" t="s">
        <v>214</v>
      </c>
      <c r="E73" s="209">
        <v>65</v>
      </c>
      <c r="F73" s="209">
        <v>65</v>
      </c>
      <c r="G73" s="207" t="s">
        <v>215</v>
      </c>
      <c r="H73" s="207" t="s">
        <v>216</v>
      </c>
      <c r="I73" s="207" t="s">
        <v>41</v>
      </c>
      <c r="J73" s="208">
        <f>AN73</f>
        <v>25</v>
      </c>
      <c r="K73" s="210"/>
      <c r="L73" s="211">
        <f t="shared" si="10"/>
        <v>12200</v>
      </c>
      <c r="M73" s="211">
        <v>379</v>
      </c>
      <c r="N73" s="207" t="s">
        <v>41</v>
      </c>
      <c r="O73" s="211">
        <v>573.91</v>
      </c>
      <c r="P73" s="207" t="s">
        <v>41</v>
      </c>
      <c r="Q73" s="211">
        <v>511.1</v>
      </c>
      <c r="R73" s="207" t="s">
        <v>41</v>
      </c>
      <c r="S73" s="211" t="s">
        <v>42</v>
      </c>
      <c r="T73" s="207" t="s">
        <v>42</v>
      </c>
      <c r="U73" s="211">
        <v>488</v>
      </c>
      <c r="V73" s="212"/>
      <c r="W73" s="213">
        <v>130.99</v>
      </c>
      <c r="X73" s="214" t="s">
        <v>234</v>
      </c>
      <c r="Y73" s="212" t="s">
        <v>294</v>
      </c>
      <c r="Z73" s="212" t="s">
        <v>363</v>
      </c>
      <c r="AA73" s="215">
        <v>16</v>
      </c>
      <c r="AB73" s="216"/>
      <c r="AC73" s="211">
        <f t="shared" si="5"/>
        <v>2095.84</v>
      </c>
      <c r="AD73" s="217">
        <f t="shared" ref="AD73:AD77" si="11">U73*AM73</f>
        <v>4392</v>
      </c>
      <c r="AE73" s="218">
        <f t="shared" si="6"/>
        <v>1178.9100000000001</v>
      </c>
      <c r="AF73" s="216" t="s">
        <v>42</v>
      </c>
      <c r="AG73" s="216"/>
      <c r="AH73" s="216"/>
      <c r="AI73" s="216" t="s">
        <v>42</v>
      </c>
      <c r="AJ73" s="215">
        <v>4</v>
      </c>
      <c r="AK73" s="216">
        <v>5</v>
      </c>
      <c r="AL73" s="216" t="s">
        <v>42</v>
      </c>
      <c r="AM73" s="219">
        <f>SUM(AF73:AL73)</f>
        <v>9</v>
      </c>
      <c r="AN73" s="219">
        <f>AA73+AB73+AM73</f>
        <v>25</v>
      </c>
      <c r="AO73" s="115"/>
      <c r="AP73" s="116"/>
      <c r="AQ73" s="116"/>
    </row>
    <row r="74" spans="1:43" s="76" customFormat="1" ht="292.5" x14ac:dyDescent="0.25">
      <c r="A74" s="35" t="s">
        <v>35</v>
      </c>
      <c r="B74" s="36" t="s">
        <v>36</v>
      </c>
      <c r="C74" s="37" t="s">
        <v>37</v>
      </c>
      <c r="D74" s="38" t="s">
        <v>217</v>
      </c>
      <c r="E74" s="38">
        <v>66</v>
      </c>
      <c r="F74" s="38">
        <v>66</v>
      </c>
      <c r="G74" s="36" t="s">
        <v>218</v>
      </c>
      <c r="H74" s="36" t="s">
        <v>219</v>
      </c>
      <c r="I74" s="36" t="s">
        <v>55</v>
      </c>
      <c r="J74" s="37">
        <f>AN74</f>
        <v>1</v>
      </c>
      <c r="K74" s="39"/>
      <c r="L74" s="40">
        <f t="shared" si="10"/>
        <v>18516.669999999998</v>
      </c>
      <c r="M74" s="40">
        <v>22650</v>
      </c>
      <c r="N74" s="36" t="s">
        <v>56</v>
      </c>
      <c r="O74" s="40">
        <v>16900</v>
      </c>
      <c r="P74" s="36" t="s">
        <v>56</v>
      </c>
      <c r="Q74" s="40">
        <v>16000</v>
      </c>
      <c r="R74" s="36" t="s">
        <v>56</v>
      </c>
      <c r="S74" s="40" t="s">
        <v>42</v>
      </c>
      <c r="T74" s="36" t="s">
        <v>42</v>
      </c>
      <c r="U74" s="40">
        <v>18516.669999999998</v>
      </c>
      <c r="V74" s="133"/>
      <c r="W74" s="134">
        <v>14699</v>
      </c>
      <c r="X74" s="135" t="s">
        <v>263</v>
      </c>
      <c r="Y74" s="133" t="s">
        <v>296</v>
      </c>
      <c r="Z74" s="133" t="s">
        <v>366</v>
      </c>
      <c r="AA74" s="42"/>
      <c r="AB74" s="42"/>
      <c r="AC74" s="40">
        <f t="shared" si="5"/>
        <v>0</v>
      </c>
      <c r="AD74" s="41">
        <f t="shared" si="11"/>
        <v>18516.669999999998</v>
      </c>
      <c r="AE74" s="150">
        <f t="shared" si="6"/>
        <v>14699</v>
      </c>
      <c r="AF74" s="42" t="s">
        <v>42</v>
      </c>
      <c r="AG74" s="42"/>
      <c r="AH74" s="42"/>
      <c r="AI74" s="43">
        <v>1</v>
      </c>
      <c r="AJ74" s="42" t="s">
        <v>42</v>
      </c>
      <c r="AK74" s="42" t="s">
        <v>42</v>
      </c>
      <c r="AL74" s="42" t="s">
        <v>42</v>
      </c>
      <c r="AM74" s="81">
        <f>SUM(AF74:AL74)</f>
        <v>1</v>
      </c>
      <c r="AN74" s="81">
        <f>AA74+AB74+AM74</f>
        <v>1</v>
      </c>
      <c r="AO74" s="115"/>
      <c r="AP74" s="116"/>
      <c r="AQ74" s="116"/>
    </row>
    <row r="75" spans="1:43" ht="45" x14ac:dyDescent="0.25">
      <c r="A75" s="35" t="s">
        <v>35</v>
      </c>
      <c r="B75" s="36" t="s">
        <v>36</v>
      </c>
      <c r="C75" s="37" t="s">
        <v>37</v>
      </c>
      <c r="D75" s="38" t="s">
        <v>220</v>
      </c>
      <c r="E75" s="38">
        <v>67</v>
      </c>
      <c r="F75" s="38">
        <v>67</v>
      </c>
      <c r="G75" s="36" t="s">
        <v>221</v>
      </c>
      <c r="H75" s="36" t="s">
        <v>222</v>
      </c>
      <c r="I75" s="36" t="s">
        <v>55</v>
      </c>
      <c r="J75" s="37">
        <f>AN75</f>
        <v>31</v>
      </c>
      <c r="K75" s="39"/>
      <c r="L75" s="40">
        <f t="shared" si="10"/>
        <v>10714.22</v>
      </c>
      <c r="M75" s="40">
        <v>423.87</v>
      </c>
      <c r="N75" s="36" t="s">
        <v>68</v>
      </c>
      <c r="O75" s="40">
        <v>275</v>
      </c>
      <c r="P75" s="36" t="s">
        <v>68</v>
      </c>
      <c r="Q75" s="40">
        <v>338</v>
      </c>
      <c r="R75" s="36" t="s">
        <v>68</v>
      </c>
      <c r="S75" s="40" t="s">
        <v>42</v>
      </c>
      <c r="T75" s="36" t="s">
        <v>42</v>
      </c>
      <c r="U75" s="40">
        <v>345.62</v>
      </c>
      <c r="V75" s="133"/>
      <c r="W75" s="134">
        <v>248.4</v>
      </c>
      <c r="X75" s="135" t="s">
        <v>255</v>
      </c>
      <c r="Y75" s="135" t="s">
        <v>284</v>
      </c>
      <c r="Z75" s="133" t="s">
        <v>357</v>
      </c>
      <c r="AA75" s="43">
        <v>16</v>
      </c>
      <c r="AB75" s="42"/>
      <c r="AC75" s="40">
        <f t="shared" si="5"/>
        <v>3974.4</v>
      </c>
      <c r="AD75" s="41">
        <f t="shared" si="11"/>
        <v>5184.3</v>
      </c>
      <c r="AE75" s="150">
        <f t="shared" si="6"/>
        <v>3726</v>
      </c>
      <c r="AF75" s="42" t="s">
        <v>42</v>
      </c>
      <c r="AG75" s="42"/>
      <c r="AH75" s="43">
        <v>2</v>
      </c>
      <c r="AI75" s="42" t="s">
        <v>42</v>
      </c>
      <c r="AJ75" s="43">
        <v>8</v>
      </c>
      <c r="AK75" s="42" t="s">
        <v>42</v>
      </c>
      <c r="AL75" s="43">
        <v>5</v>
      </c>
      <c r="AM75" s="81">
        <f>SUM(AF75:AL75)</f>
        <v>15</v>
      </c>
      <c r="AN75" s="81">
        <f>AA75+AB75+AM75</f>
        <v>31</v>
      </c>
      <c r="AO75" s="125"/>
      <c r="AP75" s="126"/>
      <c r="AQ75" s="126"/>
    </row>
    <row r="76" spans="1:43" ht="90" x14ac:dyDescent="0.25">
      <c r="A76" s="35" t="s">
        <v>35</v>
      </c>
      <c r="B76" s="36" t="s">
        <v>36</v>
      </c>
      <c r="C76" s="37" t="s">
        <v>37</v>
      </c>
      <c r="D76" s="38" t="s">
        <v>223</v>
      </c>
      <c r="E76" s="38">
        <v>68</v>
      </c>
      <c r="F76" s="38">
        <v>68</v>
      </c>
      <c r="G76" s="36" t="s">
        <v>224</v>
      </c>
      <c r="H76" s="36" t="s">
        <v>225</v>
      </c>
      <c r="I76" s="36" t="s">
        <v>41</v>
      </c>
      <c r="J76" s="37">
        <f>AN76</f>
        <v>8</v>
      </c>
      <c r="K76" s="39"/>
      <c r="L76" s="40">
        <f t="shared" si="10"/>
        <v>32800</v>
      </c>
      <c r="M76" s="40">
        <v>3800</v>
      </c>
      <c r="N76" s="36" t="s">
        <v>41</v>
      </c>
      <c r="O76" s="40">
        <v>5300</v>
      </c>
      <c r="P76" s="36" t="s">
        <v>41</v>
      </c>
      <c r="Q76" s="40">
        <v>3200</v>
      </c>
      <c r="R76" s="36" t="s">
        <v>41</v>
      </c>
      <c r="S76" s="40" t="s">
        <v>42</v>
      </c>
      <c r="T76" s="36" t="s">
        <v>42</v>
      </c>
      <c r="U76" s="40">
        <v>4100</v>
      </c>
      <c r="V76" s="133"/>
      <c r="W76" s="135">
        <v>4100</v>
      </c>
      <c r="X76" s="135" t="s">
        <v>264</v>
      </c>
      <c r="Y76" s="133" t="s">
        <v>266</v>
      </c>
      <c r="Z76" s="133" t="s">
        <v>365</v>
      </c>
      <c r="AA76" s="42"/>
      <c r="AB76" s="42"/>
      <c r="AC76" s="40">
        <f>(AA76+AB76)*W76</f>
        <v>0</v>
      </c>
      <c r="AD76" s="41">
        <f t="shared" si="11"/>
        <v>32800</v>
      </c>
      <c r="AE76" s="150">
        <f>W76*AM76</f>
        <v>32800</v>
      </c>
      <c r="AF76" s="42" t="s">
        <v>42</v>
      </c>
      <c r="AG76" s="42"/>
      <c r="AH76" s="42"/>
      <c r="AI76" s="42" t="s">
        <v>42</v>
      </c>
      <c r="AJ76" s="43">
        <v>8</v>
      </c>
      <c r="AK76" s="42" t="s">
        <v>42</v>
      </c>
      <c r="AL76" s="42" t="s">
        <v>42</v>
      </c>
      <c r="AM76" s="81">
        <f>SUM(AF76:AL76)</f>
        <v>8</v>
      </c>
      <c r="AN76" s="81">
        <f>AA76+AB76+AM76</f>
        <v>8</v>
      </c>
      <c r="AO76" s="125"/>
      <c r="AP76" s="126"/>
      <c r="AQ76" s="126"/>
    </row>
    <row r="77" spans="1:43" ht="90.75" thickBot="1" x14ac:dyDescent="0.3">
      <c r="A77" s="35" t="s">
        <v>35</v>
      </c>
      <c r="B77" s="36" t="s">
        <v>36</v>
      </c>
      <c r="C77" s="37" t="s">
        <v>37</v>
      </c>
      <c r="D77" s="38" t="s">
        <v>223</v>
      </c>
      <c r="E77" s="38">
        <v>69</v>
      </c>
      <c r="F77" s="38">
        <v>69</v>
      </c>
      <c r="G77" s="36" t="s">
        <v>224</v>
      </c>
      <c r="H77" s="36" t="s">
        <v>225</v>
      </c>
      <c r="I77" s="36" t="s">
        <v>41</v>
      </c>
      <c r="J77" s="37">
        <f>AN77</f>
        <v>16</v>
      </c>
      <c r="K77" s="39"/>
      <c r="L77" s="40">
        <f t="shared" si="10"/>
        <v>65600</v>
      </c>
      <c r="M77" s="40">
        <v>3800</v>
      </c>
      <c r="N77" s="36" t="s">
        <v>41</v>
      </c>
      <c r="O77" s="40">
        <v>5300</v>
      </c>
      <c r="P77" s="36" t="s">
        <v>41</v>
      </c>
      <c r="Q77" s="40">
        <v>3200</v>
      </c>
      <c r="R77" s="36" t="s">
        <v>41</v>
      </c>
      <c r="S77" s="40" t="s">
        <v>42</v>
      </c>
      <c r="T77" s="36" t="s">
        <v>42</v>
      </c>
      <c r="U77" s="40">
        <v>4100</v>
      </c>
      <c r="V77" s="133"/>
      <c r="W77" s="135">
        <v>4100</v>
      </c>
      <c r="X77" s="135" t="s">
        <v>264</v>
      </c>
      <c r="Y77" s="133" t="s">
        <v>266</v>
      </c>
      <c r="Z77" s="133" t="s">
        <v>365</v>
      </c>
      <c r="AA77" s="43">
        <v>16</v>
      </c>
      <c r="AB77" s="42"/>
      <c r="AC77" s="193">
        <f>(AA77+AB77)*W77</f>
        <v>65600</v>
      </c>
      <c r="AD77" s="194">
        <f t="shared" si="11"/>
        <v>0</v>
      </c>
      <c r="AE77" s="195">
        <f>W77*AM77</f>
        <v>0</v>
      </c>
      <c r="AF77" s="42" t="s">
        <v>42</v>
      </c>
      <c r="AG77" s="42"/>
      <c r="AH77" s="42"/>
      <c r="AI77" s="42" t="s">
        <v>42</v>
      </c>
      <c r="AJ77" s="42" t="s">
        <v>42</v>
      </c>
      <c r="AK77" s="42" t="s">
        <v>42</v>
      </c>
      <c r="AL77" s="42" t="s">
        <v>42</v>
      </c>
      <c r="AM77" s="81">
        <f>SUM(AF77:AL77)</f>
        <v>0</v>
      </c>
      <c r="AN77" s="81">
        <f>AA77+AB77+AM77</f>
        <v>16</v>
      </c>
      <c r="AO77" s="125"/>
      <c r="AP77" s="126"/>
      <c r="AQ77" s="126"/>
    </row>
    <row r="78" spans="1:43" ht="16.5" thickBot="1" x14ac:dyDescent="0.3">
      <c r="A78" s="83" t="s">
        <v>226</v>
      </c>
      <c r="B78" s="84"/>
      <c r="C78" s="84"/>
      <c r="D78" s="227"/>
      <c r="E78" s="84"/>
      <c r="F78" s="84"/>
      <c r="G78" s="84"/>
      <c r="H78" s="84"/>
      <c r="I78" s="84"/>
      <c r="J78" s="84">
        <f>SUM(J9:J77)</f>
        <v>1760</v>
      </c>
      <c r="K78" s="84"/>
      <c r="L78" s="84"/>
      <c r="M78" s="84"/>
      <c r="N78" s="84"/>
      <c r="O78" s="84"/>
      <c r="P78" s="84"/>
      <c r="Q78" s="84"/>
      <c r="R78" s="84"/>
      <c r="S78" s="84"/>
      <c r="T78" s="84"/>
      <c r="U78" s="143" t="s">
        <v>300</v>
      </c>
      <c r="V78" s="88">
        <f>SUM(V9:V77)</f>
        <v>258172.58</v>
      </c>
      <c r="W78" s="91"/>
      <c r="X78" s="17"/>
      <c r="Y78" s="34"/>
      <c r="Z78" s="34"/>
      <c r="AA78" s="34"/>
      <c r="AB78" s="196"/>
      <c r="AC78" s="197">
        <f>SUM(AC9:AC77)</f>
        <v>5320089.34</v>
      </c>
      <c r="AD78" s="198">
        <f>SUM(AD9:AD77)</f>
        <v>3626908.9099999997</v>
      </c>
      <c r="AE78" s="199">
        <f>SUM(AE9:AE77)</f>
        <v>2672744.3250000002</v>
      </c>
      <c r="AF78" s="237"/>
      <c r="AG78" s="238"/>
      <c r="AH78" s="238"/>
      <c r="AI78" s="238"/>
      <c r="AJ78" s="239"/>
      <c r="AK78" s="239"/>
      <c r="AL78" s="238"/>
      <c r="AM78" s="8"/>
      <c r="AN78" s="93">
        <f>SUM(AN9:AN77)</f>
        <v>1760</v>
      </c>
      <c r="AO78" s="125"/>
      <c r="AP78" s="126"/>
      <c r="AQ78" s="126"/>
    </row>
    <row r="79" spans="1:43" ht="15.75" thickBot="1" x14ac:dyDescent="0.3">
      <c r="A79" s="240" t="s">
        <v>227</v>
      </c>
      <c r="B79" s="240"/>
      <c r="C79" s="240"/>
      <c r="D79" s="240"/>
      <c r="AC79" s="200" t="s">
        <v>303</v>
      </c>
      <c r="AD79" s="201" t="s">
        <v>368</v>
      </c>
      <c r="AE79" s="202" t="s">
        <v>369</v>
      </c>
      <c r="AG79" s="76"/>
      <c r="AH79" s="76"/>
      <c r="AJ79" s="76"/>
      <c r="AK79" s="76"/>
      <c r="AO79" s="125"/>
      <c r="AP79" s="126"/>
      <c r="AQ79" s="126"/>
    </row>
    <row r="80" spans="1:43" x14ac:dyDescent="0.25">
      <c r="A80" s="3"/>
      <c r="C80" s="3"/>
      <c r="AG80" s="76"/>
      <c r="AH80" s="76"/>
      <c r="AJ80" s="76"/>
      <c r="AK80" s="76"/>
    </row>
    <row r="81" spans="1:38" x14ac:dyDescent="0.25">
      <c r="A81" s="3"/>
      <c r="C81" s="3"/>
      <c r="AG81" s="76"/>
      <c r="AH81" s="76"/>
      <c r="AJ81" s="76"/>
      <c r="AK81" s="76"/>
    </row>
    <row r="82" spans="1:38" x14ac:dyDescent="0.25">
      <c r="A82"/>
      <c r="C82"/>
      <c r="AG82" s="76"/>
      <c r="AH82" s="76"/>
      <c r="AJ82" s="76"/>
      <c r="AK82" s="76"/>
    </row>
    <row r="83" spans="1:38" ht="15.75" thickBot="1" x14ac:dyDescent="0.3">
      <c r="A83" s="184"/>
      <c r="B83" s="184"/>
      <c r="C83" s="185" t="s">
        <v>226</v>
      </c>
      <c r="AG83" s="76"/>
      <c r="AH83" s="76"/>
      <c r="AJ83" s="76"/>
      <c r="AK83" s="76"/>
    </row>
    <row r="84" spans="1:38" ht="30.75" thickBot="1" x14ac:dyDescent="0.3">
      <c r="A84" s="241" t="s">
        <v>313</v>
      </c>
      <c r="B84" s="241"/>
      <c r="C84" s="152">
        <v>11</v>
      </c>
      <c r="AB84" s="114" t="s">
        <v>312</v>
      </c>
      <c r="AC84" s="132">
        <f>AC78+AE78</f>
        <v>7992833.665</v>
      </c>
      <c r="AG84" s="76"/>
      <c r="AH84" s="76"/>
      <c r="AJ84" s="76"/>
      <c r="AK84" s="76"/>
    </row>
    <row r="85" spans="1:38" x14ac:dyDescent="0.25">
      <c r="A85" s="153" t="s">
        <v>314</v>
      </c>
      <c r="B85" s="154" t="s">
        <v>315</v>
      </c>
      <c r="C85" s="185" t="s">
        <v>316</v>
      </c>
      <c r="AG85" s="76"/>
      <c r="AH85" s="76"/>
      <c r="AJ85" s="76"/>
      <c r="AK85" s="76"/>
    </row>
    <row r="86" spans="1:38" ht="51.75" x14ac:dyDescent="0.25">
      <c r="A86" s="155" t="s">
        <v>317</v>
      </c>
      <c r="B86" s="156">
        <v>9</v>
      </c>
      <c r="C86" s="157">
        <f>B86/C84</f>
        <v>0.81818181818181823</v>
      </c>
      <c r="AG86" s="76"/>
      <c r="AH86" s="76"/>
      <c r="AJ86" s="76"/>
      <c r="AK86" s="76"/>
    </row>
    <row r="87" spans="1:38" ht="105" x14ac:dyDescent="0.25">
      <c r="A87" s="158" t="s">
        <v>318</v>
      </c>
      <c r="B87" s="108">
        <v>2</v>
      </c>
      <c r="C87" s="159">
        <f>B87/C84</f>
        <v>0.18181818181818182</v>
      </c>
      <c r="AB87" s="161"/>
      <c r="AC87" s="162"/>
      <c r="AD87" s="161"/>
      <c r="AE87" s="161"/>
      <c r="AF87" s="183"/>
      <c r="AG87" s="164"/>
      <c r="AH87" s="164"/>
      <c r="AI87" s="184"/>
      <c r="AJ87" s="164"/>
      <c r="AK87" s="164"/>
      <c r="AL87" s="184"/>
    </row>
    <row r="88" spans="1:38" x14ac:dyDescent="0.25">
      <c r="A88" s="3"/>
      <c r="C88" s="3"/>
      <c r="AB88" s="161"/>
      <c r="AC88" s="162"/>
      <c r="AD88" s="161"/>
      <c r="AE88" s="161"/>
      <c r="AF88" s="183"/>
      <c r="AG88" s="164"/>
      <c r="AH88" s="164"/>
      <c r="AI88" s="184"/>
      <c r="AJ88" s="164"/>
      <c r="AK88" s="164"/>
      <c r="AL88" s="184"/>
    </row>
    <row r="89" spans="1:38" x14ac:dyDescent="0.25">
      <c r="A89" s="3"/>
      <c r="C89" s="3"/>
      <c r="AB89" s="161"/>
      <c r="AC89" s="162"/>
      <c r="AD89" s="161"/>
      <c r="AE89" s="161"/>
      <c r="AF89" s="184"/>
      <c r="AG89" s="164"/>
      <c r="AH89" s="164"/>
      <c r="AI89" s="184"/>
      <c r="AJ89" s="164"/>
      <c r="AK89" s="164"/>
      <c r="AL89" s="184"/>
    </row>
    <row r="90" spans="1:38" ht="15.75" x14ac:dyDescent="0.25">
      <c r="A90" s="3"/>
      <c r="C90" s="3"/>
      <c r="AB90" s="161"/>
      <c r="AC90" s="165"/>
      <c r="AD90" s="161"/>
      <c r="AE90" s="161"/>
      <c r="AF90" s="184"/>
      <c r="AG90" s="164"/>
      <c r="AH90" s="164"/>
      <c r="AI90" s="184"/>
      <c r="AJ90" s="164"/>
      <c r="AK90" s="164"/>
      <c r="AL90" s="184"/>
    </row>
    <row r="91" spans="1:38" ht="15.75" x14ac:dyDescent="0.25">
      <c r="A91" s="3"/>
      <c r="C91" s="3"/>
      <c r="AB91" s="161"/>
      <c r="AC91" s="163"/>
      <c r="AD91" s="161"/>
      <c r="AE91" s="161"/>
      <c r="AF91" s="184"/>
      <c r="AG91" s="164"/>
      <c r="AH91" s="164"/>
      <c r="AI91" s="184"/>
      <c r="AJ91" s="164"/>
      <c r="AK91" s="164"/>
      <c r="AL91" s="184"/>
    </row>
    <row r="92" spans="1:38" ht="21" x14ac:dyDescent="0.35">
      <c r="A92" s="3"/>
      <c r="C92" s="3"/>
      <c r="AB92" s="203"/>
      <c r="AC92" s="166"/>
      <c r="AD92" s="229"/>
      <c r="AE92" s="229"/>
      <c r="AF92" s="229"/>
      <c r="AG92" s="229"/>
      <c r="AH92" s="229"/>
      <c r="AI92" s="229"/>
      <c r="AJ92" s="230"/>
      <c r="AK92" s="230"/>
      <c r="AL92" s="229"/>
    </row>
    <row r="93" spans="1:38" x14ac:dyDescent="0.25">
      <c r="A93" s="3"/>
      <c r="C93" s="3"/>
      <c r="AG93" s="76"/>
      <c r="AH93" s="76"/>
      <c r="AJ93" s="76"/>
      <c r="AK93" s="76"/>
    </row>
    <row r="94" spans="1:38" x14ac:dyDescent="0.25">
      <c r="A94" s="3"/>
      <c r="C94" s="3"/>
      <c r="AG94" s="76"/>
      <c r="AH94" s="76"/>
      <c r="AJ94" s="76"/>
      <c r="AK94" s="76"/>
    </row>
    <row r="95" spans="1:38" x14ac:dyDescent="0.25">
      <c r="A95" s="3"/>
      <c r="C95" s="3"/>
      <c r="AG95" s="76"/>
      <c r="AH95" s="76"/>
      <c r="AJ95" s="76"/>
      <c r="AK95" s="76"/>
    </row>
    <row r="96" spans="1:38" x14ac:dyDescent="0.25">
      <c r="A96" s="3"/>
      <c r="C96" s="3"/>
      <c r="AG96" s="76"/>
      <c r="AH96" s="76"/>
      <c r="AJ96" s="76"/>
      <c r="AK96" s="76"/>
    </row>
    <row r="97" spans="1:40" x14ac:dyDescent="0.25">
      <c r="A97" s="3"/>
      <c r="C97" s="3"/>
      <c r="AG97" s="76"/>
      <c r="AH97" s="76"/>
      <c r="AJ97" s="76"/>
      <c r="AK97" s="76"/>
    </row>
    <row r="98" spans="1:40" x14ac:dyDescent="0.25">
      <c r="A98" s="3"/>
      <c r="C98" s="3"/>
      <c r="AG98" s="76"/>
      <c r="AH98" s="76"/>
      <c r="AJ98" s="76"/>
      <c r="AK98" s="76"/>
    </row>
    <row r="99" spans="1:40" x14ac:dyDescent="0.25">
      <c r="A99" s="3"/>
      <c r="C99" s="3"/>
      <c r="AG99" s="76"/>
      <c r="AH99" s="76"/>
      <c r="AJ99" s="76"/>
      <c r="AK99" s="76"/>
    </row>
    <row r="100" spans="1:40" x14ac:dyDescent="0.25">
      <c r="A100" s="3"/>
      <c r="C100" s="3"/>
      <c r="AG100" s="76"/>
      <c r="AH100" s="76"/>
      <c r="AJ100" s="76"/>
      <c r="AK100" s="76"/>
    </row>
    <row r="101" spans="1:40" x14ac:dyDescent="0.25">
      <c r="A101" s="3"/>
      <c r="C101" s="3"/>
      <c r="AG101" s="76"/>
      <c r="AH101" s="76"/>
      <c r="AJ101" s="76"/>
      <c r="AK101" s="76"/>
    </row>
    <row r="102" spans="1:40" x14ac:dyDescent="0.25">
      <c r="A102" s="3"/>
      <c r="C102" s="3"/>
      <c r="AG102" s="76"/>
      <c r="AH102" s="76"/>
      <c r="AJ102" s="76"/>
      <c r="AK102" s="76"/>
    </row>
    <row r="103" spans="1:40" x14ac:dyDescent="0.25">
      <c r="A103" s="3"/>
      <c r="C103" s="3"/>
      <c r="AG103" s="76"/>
      <c r="AH103" s="76"/>
      <c r="AJ103" s="76"/>
      <c r="AK103" s="76"/>
    </row>
    <row r="104" spans="1:40" x14ac:dyDescent="0.25">
      <c r="A104" s="164"/>
      <c r="B104" s="164"/>
      <c r="C104" s="164"/>
      <c r="D104" s="228"/>
      <c r="E104" s="164"/>
      <c r="F104" s="164"/>
      <c r="G104" s="168"/>
      <c r="H104" s="164"/>
      <c r="I104" s="164"/>
      <c r="J104" s="164"/>
      <c r="K104" s="204"/>
      <c r="L104" s="164"/>
      <c r="M104" s="164"/>
      <c r="N104" s="164"/>
      <c r="O104" s="164"/>
      <c r="P104" s="164"/>
      <c r="Q104" s="164"/>
      <c r="R104" s="164"/>
      <c r="S104" s="205"/>
      <c r="T104" s="164"/>
      <c r="U104" s="205"/>
      <c r="V104" s="164"/>
      <c r="W104" s="205"/>
      <c r="X104" s="164"/>
      <c r="Y104" s="205"/>
      <c r="Z104" s="164"/>
      <c r="AA104" s="205"/>
      <c r="AB104" s="205"/>
      <c r="AC104" s="205"/>
      <c r="AD104" s="205"/>
      <c r="AE104" s="205"/>
      <c r="AF104" s="205"/>
      <c r="AG104" s="205"/>
      <c r="AH104" s="205"/>
      <c r="AI104" s="205"/>
      <c r="AJ104" s="205"/>
      <c r="AK104" s="164"/>
      <c r="AL104" s="164"/>
      <c r="AM104" s="164"/>
      <c r="AN104" s="164"/>
    </row>
    <row r="105" spans="1:40" x14ac:dyDescent="0.25">
      <c r="A105" s="164"/>
      <c r="B105" s="164"/>
      <c r="C105" s="164"/>
      <c r="D105" s="228"/>
      <c r="E105" s="164"/>
      <c r="F105" s="164"/>
      <c r="G105" s="168"/>
      <c r="H105" s="164"/>
      <c r="I105" s="164"/>
      <c r="J105" s="164"/>
      <c r="K105" s="204"/>
      <c r="L105" s="164"/>
      <c r="M105" s="164"/>
      <c r="N105" s="164"/>
      <c r="O105" s="164"/>
      <c r="P105" s="164"/>
      <c r="Q105" s="164"/>
      <c r="R105" s="164"/>
      <c r="S105" s="205"/>
      <c r="T105" s="164"/>
      <c r="U105" s="205"/>
      <c r="V105" s="164"/>
      <c r="W105" s="205"/>
      <c r="X105" s="164"/>
      <c r="Y105" s="205"/>
      <c r="Z105" s="164"/>
      <c r="AA105" s="205"/>
      <c r="AB105" s="205"/>
      <c r="AC105" s="205"/>
      <c r="AD105" s="205"/>
      <c r="AE105" s="205"/>
      <c r="AF105" s="205"/>
      <c r="AG105" s="205"/>
      <c r="AH105" s="205"/>
      <c r="AI105" s="205"/>
      <c r="AJ105" s="205"/>
      <c r="AK105" s="164"/>
      <c r="AL105" s="164"/>
      <c r="AM105" s="164"/>
      <c r="AN105" s="164"/>
    </row>
    <row r="106" spans="1:40" x14ac:dyDescent="0.25">
      <c r="A106" s="164"/>
      <c r="B106" s="164"/>
      <c r="C106" s="164"/>
      <c r="D106" s="228"/>
      <c r="E106" s="164"/>
      <c r="F106" s="164"/>
      <c r="G106" s="168"/>
      <c r="H106" s="164"/>
      <c r="I106" s="164"/>
      <c r="J106" s="164"/>
      <c r="K106" s="204"/>
      <c r="L106" s="164"/>
      <c r="M106" s="164"/>
      <c r="N106" s="164"/>
      <c r="O106" s="164"/>
      <c r="P106" s="164"/>
      <c r="Q106" s="164"/>
      <c r="R106" s="164"/>
      <c r="S106" s="205"/>
      <c r="T106" s="164"/>
      <c r="U106" s="205"/>
      <c r="V106" s="164"/>
      <c r="W106" s="205"/>
      <c r="X106" s="164"/>
      <c r="Y106" s="205"/>
      <c r="Z106" s="164"/>
      <c r="AA106" s="205"/>
      <c r="AB106" s="205"/>
      <c r="AC106" s="205"/>
      <c r="AD106" s="205"/>
      <c r="AE106" s="205"/>
      <c r="AF106" s="205"/>
      <c r="AG106" s="205"/>
      <c r="AH106" s="205"/>
      <c r="AI106" s="205"/>
      <c r="AJ106" s="205"/>
      <c r="AK106" s="164"/>
      <c r="AL106" s="164"/>
      <c r="AM106" s="164"/>
      <c r="AN106" s="164"/>
    </row>
    <row r="107" spans="1:40" x14ac:dyDescent="0.25">
      <c r="A107" s="164"/>
      <c r="B107" s="164"/>
      <c r="C107" s="164"/>
      <c r="D107" s="228"/>
      <c r="E107" s="164"/>
      <c r="F107" s="164"/>
      <c r="G107" s="168"/>
      <c r="H107" s="164"/>
      <c r="I107" s="164"/>
      <c r="J107" s="164"/>
      <c r="K107" s="204"/>
      <c r="L107" s="164"/>
      <c r="M107" s="164"/>
      <c r="N107" s="164"/>
      <c r="O107" s="164"/>
      <c r="P107" s="164"/>
      <c r="Q107" s="164"/>
      <c r="R107" s="164"/>
      <c r="S107" s="205"/>
      <c r="T107" s="164"/>
      <c r="U107" s="205"/>
      <c r="V107" s="164"/>
      <c r="W107" s="205"/>
      <c r="X107" s="164"/>
      <c r="Y107" s="205"/>
      <c r="Z107" s="164"/>
      <c r="AA107" s="205"/>
      <c r="AB107" s="205"/>
      <c r="AC107" s="205"/>
      <c r="AD107" s="205"/>
      <c r="AE107" s="205"/>
      <c r="AF107" s="205"/>
      <c r="AG107" s="205"/>
      <c r="AH107" s="205"/>
      <c r="AI107" s="205"/>
      <c r="AJ107" s="205"/>
      <c r="AK107" s="164"/>
      <c r="AL107" s="164"/>
      <c r="AM107" s="164"/>
      <c r="AN107" s="164"/>
    </row>
    <row r="108" spans="1:40" x14ac:dyDescent="0.25">
      <c r="A108" s="164"/>
      <c r="B108" s="164"/>
      <c r="C108" s="164"/>
      <c r="D108" s="228"/>
      <c r="E108" s="164"/>
      <c r="F108" s="164"/>
      <c r="G108" s="168"/>
      <c r="H108" s="164"/>
      <c r="I108" s="164"/>
      <c r="J108" s="164"/>
      <c r="K108" s="204"/>
      <c r="L108" s="164"/>
      <c r="M108" s="164"/>
      <c r="N108" s="164"/>
      <c r="O108" s="164"/>
      <c r="P108" s="164"/>
      <c r="Q108" s="164"/>
      <c r="R108" s="164"/>
      <c r="S108" s="205"/>
      <c r="T108" s="164"/>
      <c r="U108" s="205"/>
      <c r="V108" s="164"/>
      <c r="W108" s="205"/>
      <c r="X108" s="164"/>
      <c r="Y108" s="205"/>
      <c r="Z108" s="164"/>
      <c r="AA108" s="205"/>
      <c r="AB108" s="205"/>
      <c r="AC108" s="205"/>
      <c r="AD108" s="205"/>
      <c r="AE108" s="205"/>
      <c r="AF108" s="205"/>
      <c r="AG108" s="205"/>
      <c r="AH108" s="205"/>
      <c r="AI108" s="205"/>
      <c r="AJ108" s="205"/>
      <c r="AK108" s="164"/>
      <c r="AL108" s="164"/>
      <c r="AM108" s="164"/>
      <c r="AN108" s="164"/>
    </row>
    <row r="109" spans="1:40" x14ac:dyDescent="0.25">
      <c r="A109" s="164"/>
      <c r="B109" s="164"/>
      <c r="C109" s="164"/>
      <c r="D109" s="228"/>
      <c r="E109" s="164"/>
      <c r="F109" s="164"/>
      <c r="G109" s="168"/>
      <c r="H109" s="164"/>
      <c r="I109" s="164"/>
      <c r="J109" s="164"/>
      <c r="K109" s="204"/>
      <c r="L109" s="164"/>
      <c r="M109" s="164"/>
      <c r="N109" s="164"/>
      <c r="O109" s="164"/>
      <c r="P109" s="164"/>
      <c r="Q109" s="164"/>
      <c r="R109" s="164"/>
      <c r="S109" s="205"/>
      <c r="T109" s="164"/>
      <c r="U109" s="205"/>
      <c r="V109" s="164"/>
      <c r="W109" s="205"/>
      <c r="X109" s="164"/>
      <c r="Y109" s="205"/>
      <c r="Z109" s="164"/>
      <c r="AA109" s="205"/>
      <c r="AB109" s="205"/>
      <c r="AC109" s="205"/>
      <c r="AD109" s="205"/>
      <c r="AE109" s="205"/>
      <c r="AF109" s="205"/>
      <c r="AG109" s="205"/>
      <c r="AH109" s="205"/>
      <c r="AI109" s="205"/>
      <c r="AJ109" s="205"/>
      <c r="AK109" s="164"/>
      <c r="AL109" s="164"/>
      <c r="AM109" s="164"/>
      <c r="AN109" s="164"/>
    </row>
  </sheetData>
  <mergeCells count="10">
    <mergeCell ref="AD92:AL92"/>
    <mergeCell ref="A1:AL1"/>
    <mergeCell ref="A2:AL2"/>
    <mergeCell ref="AA4:AB4"/>
    <mergeCell ref="AA5:AB5"/>
    <mergeCell ref="B6:C6"/>
    <mergeCell ref="AA7:AB7"/>
    <mergeCell ref="AF78:AL78"/>
    <mergeCell ref="A79:D79"/>
    <mergeCell ref="A84:B84"/>
  </mergeCells>
  <pageMargins left="0.82708333333333295" right="0.70833333333333304" top="0.35416666666666702" bottom="0.66944444444444395" header="0.51180555555555496" footer="0.31527777777777799"/>
  <pageSetup paperSize="9" firstPageNumber="0" orientation="portrait" r:id="rId1"/>
  <headerFooter>
    <oddFooter>&amp;CPágina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9"/>
  <sheetViews>
    <sheetView topLeftCell="A22" workbookViewId="0">
      <selection activeCell="K54" sqref="K54"/>
    </sheetView>
  </sheetViews>
  <sheetFormatPr defaultRowHeight="15" x14ac:dyDescent="0.25"/>
  <cols>
    <col min="2" max="2" width="11.5703125" customWidth="1"/>
    <col min="5" max="5" width="15" style="106" customWidth="1"/>
    <col min="13" max="13" width="11.85546875" customWidth="1"/>
    <col min="15" max="15" width="12.5703125" customWidth="1"/>
  </cols>
  <sheetData>
    <row r="1" spans="2:5" x14ac:dyDescent="0.25">
      <c r="B1" s="94">
        <v>155</v>
      </c>
      <c r="C1" s="102">
        <v>100</v>
      </c>
      <c r="E1" s="106">
        <f>B1*C1</f>
        <v>15500</v>
      </c>
    </row>
    <row r="2" spans="2:5" x14ac:dyDescent="0.25">
      <c r="B2" s="94">
        <v>1245</v>
      </c>
      <c r="C2" s="102">
        <v>24</v>
      </c>
      <c r="E2" s="106">
        <f>B2*C2</f>
        <v>29880</v>
      </c>
    </row>
    <row r="3" spans="2:5" x14ac:dyDescent="0.25">
      <c r="B3" s="94">
        <v>138.03</v>
      </c>
      <c r="C3" s="102">
        <v>64</v>
      </c>
      <c r="E3" s="106">
        <f t="shared" ref="E3:E58" si="0">B3*C3</f>
        <v>8833.92</v>
      </c>
    </row>
    <row r="4" spans="2:5" x14ac:dyDescent="0.25">
      <c r="B4" s="94">
        <v>31999.97</v>
      </c>
      <c r="C4" s="102">
        <v>3</v>
      </c>
      <c r="E4" s="106">
        <f t="shared" si="0"/>
        <v>95999.91</v>
      </c>
    </row>
    <row r="5" spans="2:5" x14ac:dyDescent="0.25">
      <c r="B5" s="94">
        <v>559.99</v>
      </c>
      <c r="C5" s="102">
        <v>20</v>
      </c>
      <c r="E5" s="106">
        <f t="shared" si="0"/>
        <v>11199.8</v>
      </c>
    </row>
    <row r="6" spans="2:5" x14ac:dyDescent="0.25">
      <c r="B6" s="94">
        <v>889.87</v>
      </c>
      <c r="C6" s="102">
        <v>20</v>
      </c>
      <c r="E6" s="106">
        <f t="shared" si="0"/>
        <v>17797.400000000001</v>
      </c>
    </row>
    <row r="7" spans="2:5" x14ac:dyDescent="0.25">
      <c r="B7" s="94">
        <v>1700</v>
      </c>
      <c r="C7" s="102">
        <v>21</v>
      </c>
      <c r="E7" s="106">
        <f t="shared" si="0"/>
        <v>35700</v>
      </c>
    </row>
    <row r="8" spans="2:5" x14ac:dyDescent="0.25">
      <c r="B8" s="94">
        <v>87000</v>
      </c>
      <c r="C8" s="102">
        <v>3</v>
      </c>
      <c r="E8" s="106">
        <f t="shared" si="0"/>
        <v>261000</v>
      </c>
    </row>
    <row r="9" spans="2:5" x14ac:dyDescent="0.25">
      <c r="B9" s="94">
        <v>47000</v>
      </c>
      <c r="C9" s="102">
        <v>3</v>
      </c>
      <c r="E9" s="106">
        <f t="shared" si="0"/>
        <v>141000</v>
      </c>
    </row>
    <row r="10" spans="2:5" x14ac:dyDescent="0.25">
      <c r="B10" s="94">
        <v>160</v>
      </c>
      <c r="C10" s="102">
        <v>60</v>
      </c>
      <c r="E10" s="106">
        <f t="shared" si="0"/>
        <v>9600</v>
      </c>
    </row>
    <row r="11" spans="2:5" x14ac:dyDescent="0.25">
      <c r="B11" s="95">
        <v>1200</v>
      </c>
      <c r="C11" s="102">
        <v>18</v>
      </c>
      <c r="E11" s="106">
        <f t="shared" si="0"/>
        <v>21600</v>
      </c>
    </row>
    <row r="12" spans="2:5" x14ac:dyDescent="0.25">
      <c r="B12" s="96">
        <v>979.99</v>
      </c>
      <c r="C12" s="102">
        <v>27</v>
      </c>
      <c r="E12" s="106">
        <f t="shared" si="0"/>
        <v>26459.73</v>
      </c>
    </row>
    <row r="13" spans="2:5" x14ac:dyDescent="0.25">
      <c r="B13" s="95">
        <v>999.99</v>
      </c>
      <c r="C13" s="102">
        <v>26</v>
      </c>
      <c r="E13" s="106">
        <f t="shared" si="0"/>
        <v>25999.74</v>
      </c>
    </row>
    <row r="14" spans="2:5" x14ac:dyDescent="0.25">
      <c r="B14" s="97">
        <v>998.99</v>
      </c>
      <c r="C14" s="103">
        <v>23</v>
      </c>
      <c r="E14" s="106">
        <f t="shared" si="0"/>
        <v>22976.77</v>
      </c>
    </row>
    <row r="15" spans="2:5" x14ac:dyDescent="0.25">
      <c r="B15" s="94">
        <v>1668</v>
      </c>
      <c r="C15" s="103">
        <v>18</v>
      </c>
      <c r="E15" s="106">
        <f t="shared" si="0"/>
        <v>30024</v>
      </c>
    </row>
    <row r="16" spans="2:5" x14ac:dyDescent="0.25">
      <c r="B16" s="94">
        <v>6685</v>
      </c>
      <c r="C16" s="103">
        <v>20</v>
      </c>
      <c r="E16" s="106">
        <f t="shared" si="0"/>
        <v>133700</v>
      </c>
    </row>
    <row r="17" spans="2:5" x14ac:dyDescent="0.25">
      <c r="B17" s="97">
        <v>21180</v>
      </c>
      <c r="C17" s="103">
        <v>18</v>
      </c>
      <c r="E17" s="106">
        <f t="shared" si="0"/>
        <v>381240</v>
      </c>
    </row>
    <row r="18" spans="2:5" x14ac:dyDescent="0.25">
      <c r="B18" s="95">
        <v>36630</v>
      </c>
      <c r="C18" s="103">
        <v>18</v>
      </c>
      <c r="E18" s="106">
        <f t="shared" si="0"/>
        <v>659340</v>
      </c>
    </row>
    <row r="19" spans="2:5" x14ac:dyDescent="0.25">
      <c r="B19" s="94">
        <v>7980</v>
      </c>
      <c r="C19" s="103">
        <v>9</v>
      </c>
      <c r="E19" s="106">
        <f t="shared" si="0"/>
        <v>71820</v>
      </c>
    </row>
    <row r="20" spans="2:5" x14ac:dyDescent="0.25">
      <c r="B20" s="94">
        <v>2000</v>
      </c>
      <c r="C20" s="102">
        <v>19</v>
      </c>
      <c r="E20" s="106">
        <f t="shared" si="0"/>
        <v>38000</v>
      </c>
    </row>
    <row r="21" spans="2:5" x14ac:dyDescent="0.25">
      <c r="B21" s="94">
        <v>5500</v>
      </c>
      <c r="C21" s="102">
        <v>7</v>
      </c>
      <c r="E21" s="106">
        <f t="shared" si="0"/>
        <v>38500</v>
      </c>
    </row>
    <row r="22" spans="2:5" x14ac:dyDescent="0.25">
      <c r="B22" s="94">
        <v>6000</v>
      </c>
      <c r="C22" s="102">
        <v>5</v>
      </c>
      <c r="E22" s="106">
        <f t="shared" si="0"/>
        <v>30000</v>
      </c>
    </row>
    <row r="23" spans="2:5" x14ac:dyDescent="0.25">
      <c r="B23" s="94">
        <v>311.99</v>
      </c>
      <c r="C23" s="104">
        <v>37</v>
      </c>
      <c r="E23" s="106">
        <f t="shared" si="0"/>
        <v>11543.630000000001</v>
      </c>
    </row>
    <row r="24" spans="2:5" x14ac:dyDescent="0.25">
      <c r="B24" s="94">
        <v>36566.65</v>
      </c>
      <c r="C24" s="102">
        <v>3</v>
      </c>
      <c r="E24" s="106">
        <f t="shared" si="0"/>
        <v>109699.95000000001</v>
      </c>
    </row>
    <row r="25" spans="2:5" x14ac:dyDescent="0.25">
      <c r="B25" s="94">
        <v>37699</v>
      </c>
      <c r="C25" s="102">
        <v>3</v>
      </c>
      <c r="E25" s="106">
        <f t="shared" si="0"/>
        <v>113097</v>
      </c>
    </row>
    <row r="26" spans="2:5" x14ac:dyDescent="0.25">
      <c r="B26" s="95">
        <v>46890</v>
      </c>
      <c r="C26" s="102">
        <v>4</v>
      </c>
      <c r="E26" s="106">
        <f t="shared" si="0"/>
        <v>187560</v>
      </c>
    </row>
    <row r="27" spans="2:5" x14ac:dyDescent="0.25">
      <c r="B27" s="94">
        <v>3600</v>
      </c>
      <c r="C27" s="102">
        <v>23</v>
      </c>
      <c r="E27" s="106">
        <f t="shared" si="0"/>
        <v>82800</v>
      </c>
    </row>
    <row r="28" spans="2:5" x14ac:dyDescent="0.25">
      <c r="B28" s="97">
        <v>14230</v>
      </c>
      <c r="C28" s="102">
        <v>4</v>
      </c>
      <c r="E28" s="106">
        <f t="shared" si="0"/>
        <v>56920</v>
      </c>
    </row>
    <row r="29" spans="2:5" x14ac:dyDescent="0.25">
      <c r="B29" s="95">
        <v>2969</v>
      </c>
      <c r="C29" s="102">
        <v>17</v>
      </c>
      <c r="E29" s="106">
        <f t="shared" si="0"/>
        <v>50473</v>
      </c>
    </row>
    <row r="30" spans="2:5" x14ac:dyDescent="0.25">
      <c r="B30" s="95">
        <v>146.06</v>
      </c>
      <c r="C30" s="102">
        <v>31</v>
      </c>
      <c r="E30" s="106">
        <f t="shared" si="0"/>
        <v>4527.8599999999997</v>
      </c>
    </row>
    <row r="31" spans="2:5" x14ac:dyDescent="0.25">
      <c r="B31" s="98">
        <v>194949.23</v>
      </c>
      <c r="C31" s="103">
        <v>3</v>
      </c>
      <c r="E31" s="106">
        <f t="shared" si="0"/>
        <v>584847.69000000006</v>
      </c>
    </row>
    <row r="32" spans="2:5" x14ac:dyDescent="0.25">
      <c r="B32" s="94">
        <v>108</v>
      </c>
      <c r="C32" s="102">
        <v>25</v>
      </c>
      <c r="E32" s="106">
        <f t="shared" si="0"/>
        <v>2700</v>
      </c>
    </row>
    <row r="33" spans="2:5" x14ac:dyDescent="0.25">
      <c r="B33" s="95">
        <v>105700</v>
      </c>
      <c r="C33" s="102">
        <v>3</v>
      </c>
      <c r="E33" s="106">
        <f t="shared" si="0"/>
        <v>317100</v>
      </c>
    </row>
    <row r="34" spans="2:5" x14ac:dyDescent="0.25">
      <c r="B34" s="98">
        <v>120700</v>
      </c>
      <c r="C34" s="103">
        <v>2</v>
      </c>
      <c r="E34" s="106">
        <f t="shared" si="0"/>
        <v>241400</v>
      </c>
    </row>
    <row r="35" spans="2:5" x14ac:dyDescent="0.25">
      <c r="B35" s="95">
        <v>1413</v>
      </c>
      <c r="C35" s="103">
        <v>19</v>
      </c>
      <c r="E35" s="106">
        <f t="shared" si="0"/>
        <v>26847</v>
      </c>
    </row>
    <row r="36" spans="2:5" x14ac:dyDescent="0.25">
      <c r="B36" s="94">
        <v>1364.44</v>
      </c>
      <c r="C36" s="103">
        <v>18</v>
      </c>
      <c r="E36" s="106">
        <f t="shared" si="0"/>
        <v>24559.920000000002</v>
      </c>
    </row>
    <row r="37" spans="2:5" x14ac:dyDescent="0.25">
      <c r="B37" s="94">
        <v>319.99</v>
      </c>
      <c r="C37" s="102">
        <v>31</v>
      </c>
      <c r="E37" s="106">
        <f t="shared" si="0"/>
        <v>9919.69</v>
      </c>
    </row>
    <row r="38" spans="2:5" x14ac:dyDescent="0.25">
      <c r="B38" s="94">
        <v>81</v>
      </c>
      <c r="C38" s="102">
        <v>310</v>
      </c>
      <c r="E38" s="106">
        <f t="shared" si="0"/>
        <v>25110</v>
      </c>
    </row>
    <row r="39" spans="2:5" x14ac:dyDescent="0.25">
      <c r="B39" s="94">
        <v>750</v>
      </c>
      <c r="C39" s="102">
        <v>128</v>
      </c>
      <c r="E39" s="106">
        <f t="shared" si="0"/>
        <v>96000</v>
      </c>
    </row>
    <row r="40" spans="2:5" x14ac:dyDescent="0.25">
      <c r="B40" s="94">
        <v>99.99</v>
      </c>
      <c r="C40" s="102">
        <v>38</v>
      </c>
      <c r="E40" s="106">
        <f t="shared" si="0"/>
        <v>3799.62</v>
      </c>
    </row>
    <row r="41" spans="2:5" x14ac:dyDescent="0.25">
      <c r="B41" s="94">
        <v>16</v>
      </c>
      <c r="C41" s="104">
        <v>23</v>
      </c>
      <c r="E41" s="106">
        <f t="shared" si="0"/>
        <v>368</v>
      </c>
    </row>
    <row r="42" spans="2:5" x14ac:dyDescent="0.25">
      <c r="B42" s="94">
        <v>146555.22</v>
      </c>
      <c r="C42" s="103">
        <v>3</v>
      </c>
      <c r="E42" s="106">
        <f t="shared" si="0"/>
        <v>439665.66000000003</v>
      </c>
    </row>
    <row r="43" spans="2:5" x14ac:dyDescent="0.25">
      <c r="B43" s="94">
        <v>429.99</v>
      </c>
      <c r="C43" s="102">
        <v>20</v>
      </c>
      <c r="E43" s="106">
        <f t="shared" si="0"/>
        <v>8599.7999999999993</v>
      </c>
    </row>
    <row r="44" spans="2:5" x14ac:dyDescent="0.25">
      <c r="B44" s="94">
        <v>1582</v>
      </c>
      <c r="C44" s="102">
        <v>23</v>
      </c>
      <c r="E44" s="106">
        <f t="shared" si="0"/>
        <v>36386</v>
      </c>
    </row>
    <row r="45" spans="2:5" x14ac:dyDescent="0.25">
      <c r="B45" s="94">
        <v>1398</v>
      </c>
      <c r="C45" s="103">
        <v>27</v>
      </c>
      <c r="E45" s="106">
        <f t="shared" si="0"/>
        <v>37746</v>
      </c>
    </row>
    <row r="46" spans="2:5" x14ac:dyDescent="0.25">
      <c r="B46" s="98">
        <v>77000</v>
      </c>
      <c r="C46" s="103">
        <v>4</v>
      </c>
      <c r="E46" s="106">
        <f t="shared" si="0"/>
        <v>308000</v>
      </c>
    </row>
    <row r="47" spans="2:5" x14ac:dyDescent="0.25">
      <c r="B47" s="95">
        <v>86295</v>
      </c>
      <c r="C47" s="102">
        <v>4</v>
      </c>
      <c r="E47" s="106">
        <f t="shared" si="0"/>
        <v>345180</v>
      </c>
    </row>
    <row r="48" spans="2:5" x14ac:dyDescent="0.25">
      <c r="B48" s="99">
        <v>204693.83</v>
      </c>
      <c r="C48" s="102">
        <v>5</v>
      </c>
      <c r="E48" s="106">
        <f t="shared" si="0"/>
        <v>1023469.1499999999</v>
      </c>
    </row>
    <row r="49" spans="2:5" x14ac:dyDescent="0.25">
      <c r="B49" s="94">
        <v>12490</v>
      </c>
      <c r="C49" s="102">
        <v>5</v>
      </c>
      <c r="E49" s="106">
        <f t="shared" si="0"/>
        <v>62450</v>
      </c>
    </row>
    <row r="50" spans="2:5" x14ac:dyDescent="0.25">
      <c r="B50" s="94">
        <v>790</v>
      </c>
      <c r="C50" s="102">
        <v>20</v>
      </c>
      <c r="E50" s="106">
        <f t="shared" si="0"/>
        <v>15800</v>
      </c>
    </row>
    <row r="51" spans="2:5" x14ac:dyDescent="0.25">
      <c r="B51" s="98">
        <v>187000</v>
      </c>
      <c r="C51" s="102">
        <v>7</v>
      </c>
      <c r="E51" s="106">
        <f t="shared" si="0"/>
        <v>1309000</v>
      </c>
    </row>
    <row r="52" spans="2:5" x14ac:dyDescent="0.25">
      <c r="B52" s="95">
        <v>69.739999999999995</v>
      </c>
      <c r="C52" s="105">
        <v>25</v>
      </c>
      <c r="E52" s="106">
        <f t="shared" si="0"/>
        <v>1743.4999999999998</v>
      </c>
    </row>
    <row r="53" spans="2:5" x14ac:dyDescent="0.25">
      <c r="B53" s="94">
        <v>1763.47</v>
      </c>
      <c r="C53" s="102">
        <v>108</v>
      </c>
      <c r="E53" s="106">
        <f t="shared" si="0"/>
        <v>190454.76</v>
      </c>
    </row>
    <row r="54" spans="2:5" x14ac:dyDescent="0.25">
      <c r="B54" s="94">
        <v>130.99</v>
      </c>
      <c r="C54" s="102">
        <v>25</v>
      </c>
      <c r="E54" s="106">
        <f t="shared" si="0"/>
        <v>3274.75</v>
      </c>
    </row>
    <row r="55" spans="2:5" x14ac:dyDescent="0.25">
      <c r="B55" s="94">
        <v>14699</v>
      </c>
      <c r="C55" s="102">
        <v>1</v>
      </c>
      <c r="E55" s="106">
        <f t="shared" si="0"/>
        <v>14699</v>
      </c>
    </row>
    <row r="56" spans="2:5" x14ac:dyDescent="0.25">
      <c r="B56" s="94">
        <v>248.4</v>
      </c>
      <c r="C56" s="102">
        <v>31</v>
      </c>
      <c r="E56" s="106">
        <f t="shared" si="0"/>
        <v>7700.4000000000005</v>
      </c>
    </row>
    <row r="57" spans="2:5" x14ac:dyDescent="0.25">
      <c r="B57" s="99">
        <v>4100</v>
      </c>
      <c r="C57" s="102">
        <v>4</v>
      </c>
      <c r="E57" s="106">
        <f t="shared" si="0"/>
        <v>16400</v>
      </c>
    </row>
    <row r="58" spans="2:5" x14ac:dyDescent="0.25">
      <c r="B58" s="99">
        <v>4100</v>
      </c>
      <c r="C58" s="104">
        <v>16</v>
      </c>
      <c r="E58" s="106">
        <f t="shared" si="0"/>
        <v>65600</v>
      </c>
    </row>
    <row r="59" spans="2:5" x14ac:dyDescent="0.25">
      <c r="B59" s="101"/>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workbookViewId="0">
      <selection activeCell="A3" sqref="A3"/>
    </sheetView>
  </sheetViews>
  <sheetFormatPr defaultRowHeight="15" x14ac:dyDescent="0.25"/>
  <cols>
    <col min="1" max="1" width="6.42578125" customWidth="1"/>
    <col min="2" max="2" width="30.7109375" customWidth="1"/>
    <col min="3" max="3" width="17.7109375" customWidth="1"/>
    <col min="4" max="4" width="9" customWidth="1"/>
    <col min="5" max="5" width="3.28515625" customWidth="1"/>
    <col min="7" max="7" width="30.7109375" customWidth="1"/>
    <col min="8" max="8" width="17.7109375" customWidth="1"/>
    <col min="9" max="9" width="9" customWidth="1"/>
  </cols>
  <sheetData>
    <row r="1" spans="1:10" x14ac:dyDescent="0.25">
      <c r="A1" s="107" t="s">
        <v>307</v>
      </c>
      <c r="B1" s="107" t="s">
        <v>310</v>
      </c>
      <c r="C1" s="107" t="s">
        <v>308</v>
      </c>
      <c r="D1" s="107" t="s">
        <v>309</v>
      </c>
      <c r="E1" s="108"/>
      <c r="F1" s="107" t="s">
        <v>307</v>
      </c>
      <c r="G1" s="107" t="s">
        <v>310</v>
      </c>
      <c r="H1" s="107" t="s">
        <v>308</v>
      </c>
      <c r="I1" s="107" t="s">
        <v>309</v>
      </c>
      <c r="J1" s="108"/>
    </row>
  </sheetData>
  <printOptions horizontalCentered="1" verticalCentered="1"/>
  <pageMargins left="0.19685039370078741" right="0.19685039370078741" top="0.19685039370078741" bottom="0.19685039370078741" header="0.19685039370078741" footer="0.19685039370078741"/>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GLOBAL</vt:lpstr>
      <vt:lpstr>Plan1</vt:lpstr>
      <vt:lpstr>Plan2</vt:lpstr>
      <vt:lpstr>GLOBAL!Area_de_impressao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 IFPR</dc:creator>
  <cp:lastModifiedBy>Bruno Ruthes de Lima</cp:lastModifiedBy>
  <cp:revision>0</cp:revision>
  <cp:lastPrinted>2014-11-27T11:06:21Z</cp:lastPrinted>
  <dcterms:created xsi:type="dcterms:W3CDTF">2014-05-23T14:56:41Z</dcterms:created>
  <dcterms:modified xsi:type="dcterms:W3CDTF">2015-04-28T18:50:05Z</dcterms:modified>
  <dc:language>pt-BR</dc:language>
</cp:coreProperties>
</file>