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625" yWindow="65461" windowWidth="11115" windowHeight="12480" activeTab="0"/>
  </bookViews>
  <sheets>
    <sheet name="Sheet0" sheetId="1" r:id="rId1"/>
  </sheets>
  <definedNames>
    <definedName name="_xlnm._FilterDatabase" localSheetId="0" hidden="1">'Sheet0'!$A$5:$Z$18</definedName>
  </definedNames>
  <calcPr fullCalcOnLoad="1"/>
</workbook>
</file>

<file path=xl/sharedStrings.xml><?xml version="1.0" encoding="utf-8"?>
<sst xmlns="http://schemas.openxmlformats.org/spreadsheetml/2006/main" count="844" uniqueCount="214">
  <si>
    <t>Calendário de Compras:</t>
  </si>
  <si>
    <t>Objeto</t>
  </si>
  <si>
    <t>Campus Responsável</t>
  </si>
  <si>
    <t>Cod. Material</t>
  </si>
  <si>
    <t>Denominação</t>
  </si>
  <si>
    <t>Especificação</t>
  </si>
  <si>
    <t>Especificado por</t>
  </si>
  <si>
    <t>-</t>
  </si>
  <si>
    <t xml:space="preserve">QUANTIDADE TOTAL </t>
  </si>
  <si>
    <t>Elemento de Despesa</t>
  </si>
  <si>
    <t>Ordem do item na licitação</t>
  </si>
  <si>
    <t>Valor Homologado</t>
  </si>
  <si>
    <t>Razão Social do Fornecedor</t>
  </si>
  <si>
    <t>CNPJ</t>
  </si>
  <si>
    <t>CAMPUS JACAREZINHO</t>
  </si>
  <si>
    <t>MATERIAL ELETRICO E ELETRONICO</t>
  </si>
  <si>
    <t>ALLANA CAMARGO COUTINHO</t>
  </si>
  <si>
    <t>FULL - BROADCAST &amp; AUDIO - EIRELI - EPP</t>
  </si>
  <si>
    <t>18.964.131/0001-54</t>
  </si>
  <si>
    <t>OBJETO 38 - ÁUDIO, VIDEO E FOTO - Nº. 22/2014 - CAMPUS JACAREZINHO</t>
  </si>
  <si>
    <t>MATERIAL E EQUIPAMENTO DE AUDIO, VIDEO E FOTO, MATERIAL E EQUIPAMENTO DE COMUNICAÇÃO E SINALIZAÇÃO VISUAL</t>
  </si>
  <si>
    <t>Câmpus Campo Largo</t>
  </si>
  <si>
    <t>Câmpus Cascavel</t>
  </si>
  <si>
    <t>Câmpus Curitiba</t>
  </si>
  <si>
    <t>Câmpus Foz do Iguaçu</t>
  </si>
  <si>
    <t>Câmpus Irati</t>
  </si>
  <si>
    <t>Câmpus Ivaiporã</t>
  </si>
  <si>
    <t>Câmpus Londrina</t>
  </si>
  <si>
    <t>Câmpus Palmas</t>
  </si>
  <si>
    <t>Câmpus Paranaguá</t>
  </si>
  <si>
    <t>Câmpus Paranavaí</t>
  </si>
  <si>
    <t>Câmpus Quedas do Iguaçu</t>
  </si>
  <si>
    <t>Câmpus Telêmaco Borba</t>
  </si>
  <si>
    <t>Câmpus Umuarama</t>
  </si>
  <si>
    <t>Gabinete do Reitor</t>
  </si>
  <si>
    <t>PROENS</t>
  </si>
  <si>
    <t>EQUIPAMENTOS PARA ÁUDIO, VIDEO E FOTO</t>
  </si>
  <si>
    <t>ANASTASIA BRAND STECKLING</t>
  </si>
  <si>
    <t xml:space="preserve">RÁDIO PORTÁTIL COM CD PLAYER </t>
  </si>
  <si>
    <t>SUELI TEREZINHA HEIMBECHER</t>
  </si>
  <si>
    <t>DAMASO COMERCIO E SERVICOS LTDA - ME</t>
  </si>
  <si>
    <t>10.278.886/0001-93</t>
  </si>
  <si>
    <t>CABO VGA 10 METROS</t>
  </si>
  <si>
    <t>CABO VGA 10M CONHECIDO TAMBÉM POR CABO RGB TAMBÉM CONHECIDO COMO CABO SVGA, PARA TRANSMISSÃO DE VÍDEO EM FORMATO RGB OU S-VGA. USADO COM O PLUG HD15, PARA LIGAÇÃO ENTRE COMPUTADOR E PROJETOR OU DISPLAY. CONSTRUÍDO COM 3 COAXIAIS E DUPLA BLINDAGEM</t>
  </si>
  <si>
    <t>MARIA BERNARDETE DUARTE GUEDES</t>
  </si>
  <si>
    <t>V&amp;M INFORMATICA LTDA - ME</t>
  </si>
  <si>
    <t>06.177.718/0001-34</t>
  </si>
  <si>
    <t>CAIXA DE SOM MULTIUSO 80W RMS</t>
  </si>
  <si>
    <t>ELETRO SATES LTDA</t>
  </si>
  <si>
    <t>54.427.406/0001-84</t>
  </si>
  <si>
    <t>CAMERA DIGITAL 12.2MP</t>
  </si>
  <si>
    <t>CÂMERA DIGITAL COM 12.2MP, TELA DE LCD 3.0, ZOOM DE 3X, FILMA EM HD E LENTE 18-55MM, CARACTERÍSTICAS DO VISOR COLORIDO, LCD TFT DE 2,7", APROX. 230 000 PONTOS, TAMANHO 2,7 ", DUPLO LCD NÃO, TOUCH SCREEN NÃO.</t>
  </si>
  <si>
    <t>CAMILA DE MELLO</t>
  </si>
  <si>
    <t>BERTANHA DE CASTRO EIRELI - ME</t>
  </si>
  <si>
    <t>07.588.422/0001-79</t>
  </si>
  <si>
    <t xml:space="preserve">FILMADORA PROFISSIONAL 16,7 MEGAPIXELS </t>
  </si>
  <si>
    <t>FILMADORA PROFISSIONAL, RESOLUÇÃO BRUTA 16,7MPIXELS, RESOLUÇÃO EFETIVA 13,6 MPIXELS, LENTE E-MOUNT SELP18200 (11,8 DE ZOOM ÓTICO, TELA LCD 8,8 CM), COM SENSOR APS-C,  ENTRADA USB, FONE DE OUVIDO, CARTÃO DE MEMÓRIA, SAÍDA HDMI, PESO DE 1,7 KG. FORMATO DE GRAVAÇÃO DE ÁUDIO: HD MPEG-4AVC/H.264 AVCHD VER.2.0, SD MPEG-2 OS;  FORMATO DE FORMAÇÃO DE ÁUDIO PCM LINEAR 2 C (48 KHZ 16 BYTES) (EM HD), DOLBY DIGITAL 2C (48 KHZ 16 BYTES). ACESSÓRIOS FORNACIDOS: ADAPTADOR AC, BATERIA RECARREGÁVEL, FIO DE CONEXÃO, MICROFONE, COMANDO REMOTO, BATERIA DE LÍTIO, CABO DE CONEXÃO A/V, CABO USB, CABO DE ADAPTADOR USB, NAVEGADOR DE CONTEÚDO E MANUAIS EM CD-ROM, LOCALIZADOR DE VISUALIZAÇÃO LCD, CAPA DO APARELLHO, CAPA E ESTOJO DAS LENTES.</t>
  </si>
  <si>
    <t>CINTIA SIQUEIRA</t>
  </si>
  <si>
    <t>LÂMPADA PARA PROJETOR  180 W</t>
  </si>
  <si>
    <t>EDSON ALBERTO BECKER</t>
  </si>
  <si>
    <t>ACQUA LIFE COMERCIAL EIRELI - EPP</t>
  </si>
  <si>
    <t>13.950.339/0001-09</t>
  </si>
  <si>
    <t>ÓRGAO PARTICIPANTE (COMANDO DO EXERCITO)</t>
  </si>
  <si>
    <t>MESA DE SOM ANALOGICA 20 CANAIS</t>
  </si>
  <si>
    <t>MESA DE SOM ANALÓGICO COM NO MINIMO DE 20 ENTRADAS, SENDO NO MÍNIMO DE 16 DELAS PARA MICROFONE, KNOB DE GANHO NOS PROPOSTOS 16 PRIMEIROS CANAIS, 8 KNOBS DE CONTROLE DE COMPRESSÃO. 3 BANDAS DE EQ COM FILTRO PASSA ALTAS,4 AUX . SEND E 2 AUX. RETURN ESTEREO, CHAVES DE MUTE POR CANAL, CONTROLE DE CANAIS POR FADERS. SAIDA USB PARA GRAVAÇÃO. ALIMENTAÇÃO 110/220V</t>
  </si>
  <si>
    <t xml:space="preserve">RADIO COMUNICADOR PORTÁTIL COM ALCANCE MÍNIMO DE ATÉ 
9,6 KM 
</t>
  </si>
  <si>
    <t>JOSE LAUDILINO BUENO JUNIOR</t>
  </si>
  <si>
    <t>TELA FIXA PARA PROJEÇÕES. INSTALAÇÃO NO TETO OU PAREDE</t>
  </si>
  <si>
    <t>MARIANA SIMONETE</t>
  </si>
  <si>
    <t>WEBTELAS COMERCIO ELETRONICO EIRELI</t>
  </si>
  <si>
    <t>14.945.085/0001-95</t>
  </si>
  <si>
    <t xml:space="preserve">TELEVISOR EM LED, 55" </t>
  </si>
  <si>
    <t>MARCELO TANAKA</t>
  </si>
  <si>
    <t>RENOVACCIO - COMERCIO DE ELETRO-ELETRONICOS EIRELI - ME</t>
  </si>
  <si>
    <t>17.800.159/0001-93</t>
  </si>
  <si>
    <t xml:space="preserve">TELEVISOR LED 39" </t>
  </si>
  <si>
    <t>PONTO COM - SOLUCOES EM TECNOLOGIA DA INFORMACAO LTDA</t>
  </si>
  <si>
    <t>10.636.507/0001-90</t>
  </si>
  <si>
    <t>RÁDIO PORTÁTIL COM CD PLAYER, DISPLAY EM LCD, FUNÇÃO REPEAT RÁDIO AM/FM ESTÉREO COM CD PLAYER INTEGRADO, DISPLAY LCD, GRADE METÁLICA PARA OS ALTO-FALANTES. POTÊNCIA DE ÁUDIO 4,8 W RMS (TOTAL 120 W PMPO), VOLUME: CONTROLE A INTENSIDADE DE SOM, FUNCTION: SELETOR DE FUNÇÕES TAPE (OFF)/AM/FM/CD, TECLA CD STOP: INTERROMPE A REPRODUÇÃO DO CD, TECLA CD PLAY/PAUSE: PARA INICIAR A REPRODUÇÃO DO CD OU INTERROMPER MOMENTANEAMENTE A REPRODUÇÃO, 2 TECLA CD REPEAT: PARA REPETIR UMA MÚSICA OU TODO O 17 R$ 236,27 R$ 4.016,59 DISCO, CD OPEN: PARA ABRIR O COMPARTIMENTO DE CD. BAND: SELETOR DE FAIXAS AM/FM/FM STEREO, TUNNING: BOTÃO PARA SINTONIA DO RÁDIO.  INDICADOR FM ESTÉREO, TECLAS CD SKIP/SEARCH: PARA AVANÇAR OU RETROCEDER AS FAIXAS DA (FUNÇÃO SEARCH). INDICADOR DE PAUSA DO CD.  INDICADOR DE REPRODUÇÃO DO CD.  COMPARTIMENTO DE PILHAS. BIVOLT, CHAVE BEAT CUT.  TOMADA AC. ANTENA TELESCÓPICA PARA FM. 
AC/ DC PILHA E LUZ (110/ 220V).  MANUAL EM PORTUGUÊS. GARANTIA DE 1 ANO.</t>
  </si>
  <si>
    <t>CAIXA DE SOM PARA USO EM SALA DE AULA,  COM CONTROLE DE VOLUME; CANAIS: POSSUIR NO MÍNIMO 1 ENTRADA PARA MICROFONE  E 1 OUTRA ENTRADA DE LINHA E GUITARRA ATIVA;ENTRADA USB, SD CARD; 6 CANAL DE  1 ENTRADA DUPLA L&amp;R AUXILIAR CD/DVD/MP3-4 4 R$ 670,60 R$ 2.682,40 (RCA). EQUALIZAÇÃO: CONTROLE TONALIDADE, ALTO-FALANTE DE NO MÍNIMO 6” COM DIFUSOR DE AGUDO, POTÊNCIA DE NO MÍNIMO 80 W RMS. ALIMENTAÇÃO DE 110/220 V. SAÍDA AUXIAR DE FORÇA: AC.</t>
  </si>
  <si>
    <t>LÂMPADA PARA PROJETOR, COMPATÍVEL COM PROJETOR MODELO NEC NP115, NP115G3D, NP210, NP215, NP216, V230X, V260, V260X, POTÊNCIA 180 W, DURAÇÃO APROXIMADA DE 3500 HORAS, COM GARANTIA DE 90 DIAS.</t>
  </si>
  <si>
    <t>RADIO COMUNICADOR PORTÁTIL COM ALCANCE MÍNIMO DE ATÉ 9,6 KM, IDENTIFICADOR DE CHAMADAS, VIVA-VOZ, COM BASES CARREGADORAS INDEPENDENTES, MÍNIMO DE 26 CANAIS DE OPERAÇÃO, AVISO SONORO DE BATERIA FRACA, BATERIAS NIMH (4,8 V - 700 MA) COM DURAÇÃO DA BATERIA 12 H TÍPICO PARA USO COM BATERIAS NIMH, POTÊNCIA DE OPERAÇÃO MÁXIMO 500 MW, VOLTAGEM BIVOLT. ITENS INCLUSOS: 2 RÁDIO COMUNICADORES,2 BASES CARREGADORAS INDEPENDENTES, 2 ADAPTADORES DE VOLTAGEM 110/220, 1 MANUAL DO USUÁRIO, 2 BELT CLIP (CLIP DE CINTO), 2 BATERIAS..</t>
  </si>
  <si>
    <t>TELA FIXA PARA PROJEÇÕES. MEDIDAS APROXIMADAS: 2 X 1,50M. INSTALAÇÃO NO TETO OU PAREDE DISPENSA FIXAÇÃO DA PARTE INFERIOR DA TELA QUANDO EXTENDIDA (SISTEMA DE TRAVA 16  INTERNA) SISTEMA DE RECOLHIMENTO E PARADA ACIONADO POR MOLA, PERMITINDO SELECIONAR A ALTURA DESEJADA PARA A PROJEÇÃO INSTALAÇÃO E USO FACILITADOS AMPLO ÂNGULO DE VISIBILIDADE LATERAL COMPATÍVEL COM VÁRIOS TIPOS DE PROJEÇÃO E EQUIP. TELA CONSTITUÍDA POR FILME DE PVC DE CAMADAS COMPOSTAS, REFORÇADAS POR TRAMA DE NYLON BORDAS PRETAS LATERAIS.</t>
  </si>
  <si>
    <t>TELEVISOR TECNOLOGIA LED COM AS SEGUINTES CARACTERÍSTICAS: FULL HD. WIDESCREEN. MENUS EM PORTUGUÊS. COM 55 POLEGADAS, ÂNGULO DE VISÃO DE 178 GRAUS. SISTEMA DE COR AUTOMÁTICO (PAL-M, PAL-N, NTSC). ENTRADAS VHF, UHF E CATV. SINTONIA AUTOMÁTICA DE CANAIS. ENTRADAS DE ÁUDIO E VÍDEO. STÉREO. CONTROLE REMOTO,CABO DE FORÇA. COM DECODIFICADOR PARA TV DIGITAL INTEGRADO. MÍNIMO 1ENTRADAHDMI. MÍNIMO 1 ENTRADA USB 2.0. DESEJÁVEL ENTRADA DE VÍDEO COMPOSTO. POTÊNCIA DE ÁUDIO MÍNIMA DE 20W RMS. RESOLUÇÃO MÍNIMA 1366X768. FONTE DE ALIMENTAÇÃO INTERNA. TENSÃO DE ALIMENTAÇÃO AUTOMÁTICA 110/220V. FREQUÊNCIA MÍNIMA DE 120 HZ. INCLUI SUPORTE PARA FIXAÇÃO DA MESMA NA PAREDE COMPATÍVEL COM SEU MODELO E PESO. MANUAL EM PORTUGUÊS. GARANTIA: 01 ANO.</t>
  </si>
  <si>
    <t>TELEVISOR LED 39" COM FULL HD 1080P - CONVERSOR DIGITAL INTEGRADO COM CONEXÃO MINIMAS DE: 01 ENTRADA VÍDEO COMPONENTE;
- 01 ENTRADA ÁUDIO E VÍDEO (CONJUGADA);                                                                               - 02 ENTRADAS HDMI (1 COM SUPORTE A MHL);
- 01 ENTRADAS USB DIVX HD;
- 01 ENTRADA RF PARA TV A CABO;
- 01 ENTRADAS RF PARA TV ABERTA (DIGITAL E ANALÓGICO).</t>
  </si>
  <si>
    <t>Ordem CCL</t>
  </si>
  <si>
    <t>Item</t>
  </si>
  <si>
    <t>Unidade de Medida</t>
  </si>
  <si>
    <t xml:space="preserve">Preço 1 (R$) </t>
  </si>
  <si>
    <t>Responsável 1</t>
  </si>
  <si>
    <t xml:space="preserve">Preço 2 (R$) </t>
  </si>
  <si>
    <t>Responsável 2</t>
  </si>
  <si>
    <t xml:space="preserve">Preço 3 (R$) </t>
  </si>
  <si>
    <t>Responsável 3</t>
  </si>
  <si>
    <t>Valor Médio (R$)</t>
  </si>
  <si>
    <t>CANCELADOS</t>
  </si>
  <si>
    <t>VALOR HOMOLOGADO</t>
  </si>
  <si>
    <t>FORNECEDOR</t>
  </si>
  <si>
    <t>CNPJ FORNECEDOR</t>
  </si>
  <si>
    <t>CONTATO</t>
  </si>
  <si>
    <t>Análise RELEVANTES OU ACIMA DE R$80.000,00</t>
  </si>
  <si>
    <t>FONTE PESQUISA ANÁLISE</t>
  </si>
  <si>
    <t>Valor Total ESTIMADO</t>
  </si>
  <si>
    <t>VALOR TOTAL HOMOLOGADO</t>
  </si>
  <si>
    <t>TOTAL PARTICIPANTE</t>
  </si>
  <si>
    <t>DIPLAD/CLARGO - DIRETORIA DE PLANEJAMENTO E ADMINISTRAÇÃO (CAMPO LARGO) - CAMPUS CAMPO LARGO</t>
  </si>
  <si>
    <t>SCP/PALMAS - SEÇÃO CONTÁBIL E DE PATRIMONIO (PALMAS) - CAMPUS PALMAS</t>
  </si>
  <si>
    <t>SECCON/PARANAV - SEÇÃO DE COMPRAS E CONTRATOS (PARANAVAI) - CAMPUS PARANAVAI</t>
  </si>
  <si>
    <t>SECCON/TELEMAC - SEÇÃO DE COMPRAS E CONTRATOS (TELEMACO  BORBA) - CAMPUS TELEMACO BORBA</t>
  </si>
  <si>
    <t>DIPLAD/PGUA - DIRETORIA DE PLANEJAMENTO E ADMINISTRAÇÃO (PARANAGUA) - CAMPUS PARANAGUA</t>
  </si>
  <si>
    <t>DIPLAD/QUEDAS - DIRETORIA DE PLANEJAMENTO E ADMINISTRAÇÃO (QUEDAS DO IGUAÇU) - INSTITUTO FEDERAL DO PARANÁ</t>
  </si>
  <si>
    <t>FOZ/IFPR - CAMPUS FOZ DO IGUAÇU - CAMPUS FOZ DO IGUAÇU</t>
  </si>
  <si>
    <t>DIPLAD/IVAIPOR - DIRETORIA DE PLANEJAMENTO E ADMINISTRAÇÃO (IVAIPORA) - CAMPUS IVAIPORA</t>
  </si>
  <si>
    <t>DIPLAD/CASCAV - DIRETORIA DE PLANEJAMENTO E ADMINISTRAÇÃO (CASCAVEL) - CAMPUS CASCAVEL</t>
  </si>
  <si>
    <t>SEAF/PROENS - SEÇÃO ADMINISTRATIVA E FINANCEIRA (PROENS) - INSTITUTO FEDERAL DO PARANÁ</t>
  </si>
  <si>
    <t>SECCON/CURITIB - SEÇÃO DE COMPRAS E CONTRATOS (CURITIBA) - CAMPUS CURITIBA</t>
  </si>
  <si>
    <t>SECCON/IRATI - SEÇÃO DE COMPRAS E CONTRATOS (IRATI) - CAMPUS IRATI</t>
  </si>
  <si>
    <t>DIPLAD/UMUARAM - DIRETORIA DE PLANEJAMENTO E ADMINISTRAÇÃO (UMUARAMA) - CAMPUS UMUARAMA</t>
  </si>
  <si>
    <t>CA/LONDRINA - COORDENADORIA ADMINISTRATIVA (LONDRINA) - CAMPUS LONDRINA</t>
  </si>
  <si>
    <t>GR - GABINETE DO REITOR (GR) - INSTITUTO FEDERAL DO PARANÁ</t>
  </si>
  <si>
    <t>CHECK SIPAC</t>
  </si>
  <si>
    <t>38</t>
  </si>
  <si>
    <t xml:space="preserve">AQUISIÇÃO DE MATERIAIS E EQUIPAMENTOS DE AUDIO, VIDEO, FOTO, COMUNICAÇÃO E SINALIZAÇÃO VISUAL </t>
  </si>
  <si>
    <t>5233000000159</t>
  </si>
  <si>
    <t>AMPLIFICADOR DE SOM/POTÊNCIA</t>
  </si>
  <si>
    <t>AMPLIFICADOR DE SOM/POTÊNCIA ALIMENTAÇÃO: BIVOLT, CANAIS: 2 CANAIS DE SAÍDA, ENTRADAS: ENTRADAS BALANCEADAS ELETRONICAMENTE EM XLR, IMPEDÂNCIA: 2 OHMS, 4 OHMS E 8 OHMS. POTÊNCIA: STEREO: 6000W RMS (3000+3000) @ 2 OHMS;  STEREO: 4200W RMS (2100+2100) @ 4 OHMS;
- STEREO: 2400W RMS (1200+1200) @ 8 OHMS;  MONO: 6000W RMS @ 4 OHMS;  MONO: 4200W RMS @ 8 OHMS. SAÍDAS: SAÍDAS EM TERMINAIS DE FIOS (BORNES) E CONEXÕES SPEAKON®. PAINEL COM LCD FRONTAL PARA ACESSO A CONTROLES E PRESETS; BAIXA DISTORÇÃO HARMÔNICA PARA A MELHOR REPRODUÇÃO; AVANÇADO CIRCUITOS DE PROTEÇÃO CONTRA: CURTO NAS SAÍDAS, CIRCUITOS ABERTOS, DC, SUPERAQUECIMENTO E RF; EXTREMAMENTE VERSÁTIL, PODENDO MANUSEAR UMA VASTA GAMA DE IMPEDÂNCIAS; MODO DE ALIMENTAÇÃO UNIVERSAL AUTO-SELECIONÁVEL; PROCESSADOR INTERNO COM CROSSOVER, EQ, LIMITER E DELAY.</t>
  </si>
  <si>
    <t/>
  </si>
  <si>
    <t>UNIDADE</t>
  </si>
  <si>
    <t>cancelado na aceitação</t>
  </si>
  <si>
    <t>OK</t>
  </si>
  <si>
    <t>5233000000181</t>
  </si>
  <si>
    <t>APARELHO DE SOM PORTÁTIL RÁDIO PORTÁTIL  COM CD PLAYER</t>
  </si>
  <si>
    <t>RÁDIO PORTÁTIL  COM CD PLAYER, DISPLAY EM LCD, FUNÇÃO REPEAT RÁDIO AM/FM ESTÉREO COM CD PLAYER INTEGRADO, DISPLAY LCD, GRADE METÁLICA PARA OS ALTO-FALANTES. POTÊNCIA DE ÁUDIO 4,8 W RMS (TOTAL 120 W PMPO), VOLUME: CONTROLE A INTENSIDADE DE SOM, FUNCTION: SELETOR DE FUNÇÕES TAPE (OFF)/AM/FM/CD, TECLA CD STOP: INTERROMPE A REPRODUÇÃO DO CD, TECLA CD PLAY/PAUSE: PARA INICIAR A REPRODUÇÃO DO CD OU INTERROMPER MOMENTANEAMENTE A REPRODUÇÃO, TECLA CD REPEAT: PARA REPETIR UMA MÚSICA OU TODO O DISCO, CD OPEN: PARA ABRIR O COMPARTIMENTO DE CD. BAND: SELETOR DE FAIXAS AM/FM/FM STEREO, TUNNING: BOTÃO PARA SINTONIA DO RÁDIO.  INDICADOR FM ESTÉREO, TECLAS CD SKIP/SEARCH: PARA AVANÇAR OU RETROCEDER AS FAIXAS DA (FUNÇÃO SEARCH). INDICADOR DE PAUSA DO CD.  INDICADOR DE REPRODUÇÃO DO CD.  COMPARTIMENTO DE PILHAS. BIVOLT, CHAVE BEAT CUT.  TOMADA AC. ANTENA TELESCÓPICA PARA FM.  AC/ DC PILHA E LUZ (110/ 220V).  MANUAL EM PORTUGUÊS.  GARANTIA DE 1 ANO.</t>
  </si>
  <si>
    <t>3026000000968</t>
  </si>
  <si>
    <t>CABO DE ÁUDIO 2 METROS</t>
  </si>
  <si>
    <t>CABO DE ÁUDIO ESTÉREO P2 E RCA 2 METROS</t>
  </si>
  <si>
    <t>5233000000187</t>
  </si>
  <si>
    <t>CAIXA AMPLIFICADORA MULTIUSO - 100W RMS</t>
  </si>
  <si>
    <t>CAIXA AMPLIFICADORA MULTIUSO - 100W RMS - ENTRADA USB/SD; 4 CANAIS DE ENTRADA: CANAL 1: 1 ENTRADA GUITARRA ATIVA, 1 ENTRADA GUITARRA PASSIVA (P10 ¼) COM CONTROLE DE VOLUME E TECLA SELETORA DE EQUALIZAÇÃO ELECTRIC/ACOUSTIC; CANAL 2: 1 ENTRADA MICROFONE, 1 ENTRADA LINHA(P10 ¼) COM CONTROLE DE VOLUME; CANAL 3: 1 ENTRADA MICROFONE, 1 ENTRADA LINHA (P10 ¼) COM CONTROLE DE VOLUME; CANAL 4: 2 ENTRADAS PARA TECLADO, 1 ENTRADA DUPLA L&amp;R AUXILIAR CD/DVD/MP3-4 (RCA) 1 ENTRADA SD E 1 ENTRADA USB COM COMANDOS: PLAY, PAUSE, AVANÇO E RETR. SD/USB; 100 WRMS; 200W DE PROGRAMA MUSICAL; 1 ALTO FALANTE DE 12 E 1 TWEETER; CONTROLE DE VOLUME MASTER; CONTROLE DE GRAVE, MÉDIO E AGUDO; TECLA DE EQUALIZAÇÃO TURBO LOUD; PROTEÇÃO CONTRA CURTO (SCP); EFEITO DELAY (ECHO) NOS MICROFONES; CHAVE LIGA/DESLIGA PARA O TWEETER; SAÍDA DUPLA PARA GRAVAÇÃO L&amp;R; SAÍDA DE LINHA; LED INDICADOR DE CLIP; BAIXO NÍVEL DE MICROFONIA; BAIXO NÍVEL DE RUÍDO; DIMENSÕES APROXIMADS: (ALTURA X LARGURA X PROFUNDIDADE) 650X540X260MM. GARANTIA MÍNIMA DE 12 MESES.</t>
  </si>
  <si>
    <t>5233000000232</t>
  </si>
  <si>
    <t>CAIXA DE SOM PARA USO EM SALA DE AULA,  COM CONTROLE DE VOLUME; CANAIS: POSSUIR NO MÍNIMO 1 ENTRADA PARA MICROFONE  E 1 OUTRA ENTRADA DE LINHA E GUITARRA ATIVA;ENTRADA USB, SD CARD;  CANAL DE  1 ENTRADA DUPLA L&amp;R AUXILIAR CD/DVD/MP3-4 (RCA). EQUALIZAÇÃO: CONTROLE TONALIDADE, ALTO-FALANTE DE NO MÍNIMO 6 COM DIFUSOR DE AGUDO, POTÊNCIA DE NO MÍNIMO 80 W RMS. ALIMENTAÇÃO DE 110/220 V. SAÍDA AUXIAR DE FORÇA: AC.</t>
  </si>
  <si>
    <t>ANDERSON COLDEBELLA</t>
  </si>
  <si>
    <t>5233000000225</t>
  </si>
  <si>
    <t>CÂMERA DIGITAL COM 12.2MP, TELA DE LCD 3.0, ZOOM DE 3X, FILMA EM HD E LENTE 18-55MM, CARACTERÍSTICAS DO VISOR COLORIDO, LCD TFT DE 2,7", APROX. 230 000 PONTOS, TAMANHO 2,7 ", DUPLO LCD NÃO, TOUCH SCREEN NÃO</t>
  </si>
  <si>
    <t>MARCELO LUPION POLETI</t>
  </si>
  <si>
    <t>5233000000171</t>
  </si>
  <si>
    <t>DVD-PLAYER</t>
  </si>
  <si>
    <t>APARELHO BLU-RAY PLAYER - HD - HDMI - USB PLAY - WI-FI INTEGRADO</t>
  </si>
  <si>
    <t>5233000000170</t>
  </si>
  <si>
    <t>FILMADORA DIGITAL FULL HD</t>
  </si>
  <si>
    <t>O EQUIPAMENTO DEVE POSSUIR AS ESPECIFICAÇÕES MÍNIMAS ABAIXO:
FILMADORA HD COM PROJETOR INTEGRADO
CONEXÕES: USB EMBUTIDO, SAÍDA DE ÁUDIO/VÍDEO, SAÍDA MINI HDMI, CONEXÃO MINI USB E ALIMENTAÇÃO.MEMÓRIA EXPANSÍVEL POR CARTÕES DE MEMÓRIA. CARTÕES DE MEMÓRIA COMPATÍVEIS: MEMORY STICK PRO DUO (TM) (MARK 2) / MEMORY STICK PRO-HG DUO (TM)/ SD/SDHC/SDXC MEMORY CARD(CLASS 4 OR HIGHER).RESOLUÇÃO DE VÍDEO: HD:1920X1080/,60I(FX,FH), 1440X1080/60I(HQ,LP), :720X480/60I; FOTO: L: 5.3 MEGAPIXELS 16:9 (3072X1728), M: 4.0 MEGAPIXELS 4:3 (2304X1728), S:1.3 MEGAPIXELS 16:9 (1536X864), 0.3 MEGAPIXELS 4:3 (640X480). DISPLAY LCD TOUCH SCREEN WIDESCREEN 2,7".ZOOM DIGITAL:300X.ZOOM ÓPTICO:30X. RECURSOS DE FOTOGRAFIA:QUALIDADE 5.3 MEGAPIXELS, FACE DETECTION E SMILE SHUTTER.RECURSOS DE ÁUDIO DOLBY DIGITAL 2.0, DOLBY DIGITAL STEREO CREATOR E MICROFONE ZOOM.MICROFONE EMBUTIDO. MONTAGEM TRIPÉ
PRODUTO DE ORIGEM BRASILEIRA, MANUAL EM PORTUGUÊS, GARANTIA MÍNIMA DE 12 MESES E ASSISTENCIA TÉCNICA MAIS DE UMA CIDADE DO ESTADO DO PARANÁ.</t>
  </si>
  <si>
    <t>EXTRA link ww.extra.com.br/CineFoto/Filmadoras/MemoryFlashCartaodeMemoria/Filmadora-Sony-Full-HD-HDR-PJ380</t>
  </si>
  <si>
    <t>5233000000214</t>
  </si>
  <si>
    <t>FILMADORA PROFISSIONAL 16,7 MEGAPIXELS</t>
  </si>
  <si>
    <t>FILMADORA PROFISSIONAL, RESOLUÇÃO BRUTA 16,7MPIXELS, RESOLUÇÃO EFETIVA 13,6 MPIXELS, LENTE E-MOUNT SELP18200 (11,8 DE ZOOM ÓTICO, TELA LCD 8,8 CM), COM SENSOR APS-C,  ENTRADA USB, FONE DE OUVIDO, CARTÃO DE MEMÓRIA, SAÍDA HDMI, PESO DE 1,7 KG. FORMATO DE GRAVAÇÃO DE ÁUDIO: HD MPEG-4 AVC/H.264 AVCHD VER.2.0, SD MPEG-2 OS;  FORMATO DE FORMAÇÃO DE ÁUDIO PCM LINEAR 2 C (48 KHZ 16 BYTES) (EM HD), DOLBY DIGITAL 2C (48 KHZ 16 BYTES). ACESSÓRIOS FORNACIDOS: ADAPTADOR AC, BATERIA RECARREGÁVEL, FIO DE CONEXÃO, MICROFONE, COMANDO REMOTO, BATERIA DE LÍTIO, CABO DE CONEXÃO A/V, CABO USB, CABO DE ADAPTADOR USB, NAVEGADOR DE CONTEÚDO E MANUAIS EM CD-ROM, LOCALIZADOR DE VISUALIZAÇÃO LCD, CAPA DO APARELLHO, CAPA E ESTOJO DAS LENTES.</t>
  </si>
  <si>
    <t>35</t>
  </si>
  <si>
    <t>MATERIAL PARA CONSTRUÇÃO E MANUTENÇÃO DE BENS IMÓVEIS E INSTALAÇÕES</t>
  </si>
  <si>
    <t>CAMPUS CAMPO LARGO</t>
  </si>
  <si>
    <t>3026000000982</t>
  </si>
  <si>
    <t>LÂMPADA PARA PROJETOR, COMPATÍVEL COM PROJETOR MODELO NEC NP115, NP115G3D, NP210, NP215, NP216, V230X, V260, V260X, POTÊNCIA 180 W, DURAÇÃO APROXIMADA DE 3500 HORAS, COM GARANTIA DE 90 DIAS</t>
  </si>
  <si>
    <t>5233000000230</t>
  </si>
  <si>
    <t>MESA DE SOM  ANALÓGICO COM NO MINIMO DE 20 ENTRADAS, SENDO NO MÍNIMO DE 16 DELAS PARA MICROFONE, KNOB DE GANHO NOS PROPOSTOS 16 PRIMEIROS CANAIS, 8 KNOBS DE CONTROLE DE COMPRESSÃO. 3 BANDAS DE EQ COM FILTRO PASSA ALTAS,4 AUX . SEND E 2 AUX. RETURN ESTEREO, CHAVES DE MUTE POR CANAL, CONTROLE DE CANAIS POR FADERS. SAIDA USB PARA GRAVAÇÃO. ALIMENTAÇÃO 110/220V</t>
  </si>
  <si>
    <t>41</t>
  </si>
  <si>
    <t>MOBILIÁRIO PARA BIBLIOTECAS</t>
  </si>
  <si>
    <t>CAMPUS ASSIS CHATEAUBRIAND</t>
  </si>
  <si>
    <t>5242000000355</t>
  </si>
  <si>
    <t>PLACA DE SINALIZAÇÃO PARA ESTANTE FACE DUPLA</t>
  </si>
  <si>
    <t>TOTALMENTE FABRICADO EM CHAPA DE AÇO DE BAIXO TEOR DE CARBONO. NÃO PODERÁ POSSUIR ARESTAS CORTANTES E REBARBAS. O ACABAMENTO DEVERÁ SER PELO SISTEMA DE TRATAMENTO QUÍMICO DA CHAPA (ANTI- ERRUGINOSO E FOSFATIZANTE) E A PINTURA ATRAVÉS DE SISTEMA ELETROSTÁTICO A PÓ, COM CAMADA MÍNIMA DE TINTA DE 70 MICRAS. DEVERÁ SER CONFECCIONADA EM CHAPA Nº 20 (0,90MM); DEVERÁ SER COMPOSTO POR 01 (UMA) PLACA SUPERIOR PARA TÍTULO E 02 (DUAS) INFERIORES PARA ACERVO; DIMENSÕES MÍNIMAS: ALTURA: 53 CM, LARGURA: 54 CM, PROFUNDIDADE: 3,0 CM.</t>
  </si>
  <si>
    <t>PAULO SERGIO CARNICELLI</t>
  </si>
  <si>
    <t>CANCELADO POR INEXISTENCIA DE PROPOSTA</t>
  </si>
  <si>
    <t>40</t>
  </si>
  <si>
    <t>MOBILIÁRIO EM GERAL</t>
  </si>
  <si>
    <t>5242000000422</t>
  </si>
  <si>
    <t>PLACA DE SINALIZAÇÃO SIMPLES</t>
  </si>
  <si>
    <t>PLACA DE SINALIZAÇÃO SIMPLES. PLACA DE SINALIZAÇÃO PARA ESTANTES FACE SIMPLES, TOTALMENTE CONFECCIONADO EM CHAPA DE AÇO DE BAIXO TEOR DE CARBONO, SEM ARESTAS CORTANTES E REBARBAS, COM ACABAMENTO PELO SISTEMA DE TRATAMENTO QUÍMICO DA CHAPA (ANTI-FERRUGINOSO E FOSFATIZANTE) E PINTURA ATRAVÉS DE SISTEMA ELETROSTÁTICO A PÓ, COM CAMADA MÍNIMA DE TINTA DE 70 MICRAS. SENDO: CONFECCIONADA EM CHAPA Nº 20 (0,90MM). 01 PLACA SUPERIOR PARA TÍTULO E 01 INFERIOR PARA ACERVO. DIMENSÕES: ALTURA: 53 CM, LARGURA: 27 CM, PROFUNDIDADE: 3,0 CM.</t>
  </si>
  <si>
    <t>5233000000179</t>
  </si>
  <si>
    <t>RADIO COMUNICADOR PORTÁTIL COM ALCANCE MÍNIMO DE ATÉ 9,6 KM</t>
  </si>
  <si>
    <t>RADIO COMUNICADOR PORTÁTIL COM ALCANCE MÍNIMO DE ATÉ 9,6 KM, IDENTIFICADOR DE CHAMADAS, VIVA-VOZ, COM BASES CARREGADORAS INDEPENDENTES, MÍNIMO DE 26 CANAIS DE OPERAÇÃO, AVISO SONORO DE BATERIA FRACA, BATERIAS NIMH (4,8 V - 700 MA) COM DURAÇÃO DA BATERIA 12 H TÍPICO PARA USO COM BATERIAS NIMH, POTÊNCIA DE OPERAÇÃO MÁXIMO 500 MW, VOLTAGEM BIVOLT. ITENS INCLUSOS: 2 RÁDIO COMUNICADORES,2 BASES CARREGADORAS INDEPENDENTES, 2 ADAPTADORES DE VOLTAGEM 110/220, 1 MANUAL DO USUÁRIO, 2 BELT CLIP (CLIP DE CINTO), 2 BATERIAS.</t>
  </si>
  <si>
    <t>5233000000152</t>
  </si>
  <si>
    <t>TELA FIXA PARA PROJEÇÕES. MEDIDAS APROXIMADAS: 2 X 1,50M. INSTALAÇÃO NO TETO OU PAREDE DISPENSA FIXAÇÃO DA PARTE INFERIOR DA TELA QUANDO EXTENDIDA (SISTEMA DE TRAVA INTERNA) SISTEMA DE RECOLHIMENTO E PARADA ACIONADO POR MOLA, PERMITINDO SELECIONAR A ALTURA DESEJADA PARA A PROJEÇÃO INSTALAÇÃO E USO FACILITADOS AMPLO ÂNGULO DE VISIBILIDADE LATERAL COMPATÍVEL COM VÁRIOS TIPOS DE PROJEÇÃO E EQUIP. TELA CONSTITUÍDA POR FILME DE PVC DE CAMADAS COMPOSTAS, REFORÇADAS POR TRAMA DE NYLON BORDAS PRETAS LATERAIS.</t>
  </si>
  <si>
    <t>MARIANA SIMONETI</t>
  </si>
  <si>
    <t>36</t>
  </si>
  <si>
    <t>MATERIAL ELÉTRICO E ELETRÔNICO, TELEFÔNICO E DE REDE</t>
  </si>
  <si>
    <t>CAMPUS PARANAVAI</t>
  </si>
  <si>
    <t>5233000000154</t>
  </si>
  <si>
    <t>TELEVISOR EM LED, 55"</t>
  </si>
  <si>
    <t>TELEVISOR TECNOLOGIA LED COM AS SEGUINTES CARACTERÍSTICAS: FULL HD. WIDESCREEN. MENUS EM PORTUGUÊS. COM 55 POLEGADAS, ÂNGULO DE VISÃO DE 178 GRAUS. BRILHO MÍNIMO DE 360CD/M2. SISTEMA DE COR AUTOMÁTICO (PAL-M, PAL-N, NTSC). ENTRADAS VHF, UHF E CATV. SINTONIA AUTOMÁTICA DE CANAIS. ENTRADAS DE ÁUDIO, VÍDEO E S-VÍDEO OU ADAPTADOR QUE CUMPRA ESTA FUNÇÃO. STÉREO. CONTROLE REMOTO,CABO DE FORÇA. COM DECODIFICADOR PARA TV DIGITAL INTEGRADO. ENTRADA VGA/RGB (PC). MÍNIMO 1ENTRADAHDMI. MÍNIMO 1 ENTRADA USB 2.0. DESEJÁVEL ENTRADA DE VÍDEO COMPOSTO. POTÊNCIA DE ÁUDIO MÍNIMA DE 20W RMS. SAÍDA PARA FONES DE OUVIDO. RESOLUÇÃO MÍNIMA 1366X768. FONTE DE ALIMENTAÇÃO INTERNA. TENSÃO DE ALIMENTAÇÃO AUTOMÁTICA 110/220V. CONTRASTE DINÂMICO MÍNIMO DE 1000.000:1. TEMPO DE RESPOSTA MÁXIMO 5MS. FREQUÊNCIA MÍNIMA DE 120 HZ. INCLUI SUPORTE PARA FIXAÇÃO DA MESMA NA PAREDE COMPATÍVEL COM SEU MODELO E PESO. MANUAL EM PORTUGUÊS. GARANTIA: 01 ANO.</t>
  </si>
  <si>
    <t xml:space="preserve">RICARDO ELETRO </t>
  </si>
  <si>
    <t>5233000000233</t>
  </si>
  <si>
    <t>TELEVISOR LED 60"</t>
  </si>
  <si>
    <t>TELEVISOR LED 60 POLEGADAS, FULL HD, SINTONIA AUTOMÁTICA DE CANAIS, MENUS EM PORTUGUÊS, COM ENTRADA PARA HDMI, USB, VHF, UHF E CATV, SAÍDA PARA FONE DE OUVIDO,  COM DECODIFICADOR PARA TV DIGITAL INTEGRADO. 240 HZ, BIVOLT, COM CONTROLE REMOTO E MANUAL EM PORTUGUÊS. GARANTIA: 01 ANO.</t>
  </si>
  <si>
    <t>ROSANA PEREIRA DE CARVALHO</t>
  </si>
  <si>
    <t>5233000000217</t>
  </si>
  <si>
    <t>TELEVISOR LED,  39"</t>
  </si>
  <si>
    <t>TELEVISOR LED 39" COM FULL HD 1080P - CONVERSOR DIGITAL INTEGRADO COM CONEXÃO MINIMAS DE: 01 ENTRADA VÍDEO COMPONENTE;
- 01 ENTRADA ÁUDIO E VÍDEO (CONJUGADA);
- 02 ENTRADAS HDMI (1 COM SUPORTE A MHL);
- 01 ENTRADAS USB DIVX HD;
- 01 ENTRADA RF PARA TV A CABO;
- 01 ENTRADAS RF PARA TV ABERTA (DIGITAL E ANALÓGICO).</t>
  </si>
  <si>
    <t>5233000000215</t>
  </si>
  <si>
    <t>TRIPÉ PARA FILMADORA</t>
  </si>
  <si>
    <t>TRIPÉ PARA FILMADORA. EM ALUMÍNIO, COM CAPACIDADE DE 15 KG OU MAIS, VARIAÇÃO DE ALTURA ENTRE 0,5 M E 1,8 M, COM CABEÇA MÓVEL PARA 360 GRAUS NA HORIZONTAL E MOBILIDADE VERTICAL DE, NO MÍNIMO, 10 GRAUS, INCLUSO ENCAIXE COMPATÍVEL COM CÂMERA FILMADORA E BOLSA PARA TRANSPORTE.</t>
  </si>
  <si>
    <t>TOTAL</t>
  </si>
  <si>
    <t>TOTAL PART.</t>
  </si>
  <si>
    <t>*O valor estimado do material corresponde ao valor do mesmo na requisição mais recente exibida neste relatório.</t>
  </si>
  <si>
    <t>ITENS CANCELADOS</t>
  </si>
  <si>
    <t>MOTIVO</t>
  </si>
  <si>
    <t>QUANTIDADE ITENS</t>
  </si>
  <si>
    <t>% SOBRE TOTAL</t>
  </si>
  <si>
    <t>TOTAL GERAL HOMOLOGADO</t>
  </si>
  <si>
    <t>CANCELADO NA ACEITAÇÃO</t>
  </si>
  <si>
    <t>(31) 3447-9833</t>
  </si>
  <si>
    <t>61 3427-2867</t>
  </si>
  <si>
    <t>(16) 3236-9679</t>
  </si>
  <si>
    <t>(44) 3016-3716 (44) 3525-3716</t>
  </si>
  <si>
    <t>(11) 3357-8577</t>
  </si>
  <si>
    <t>(0xx16) 3251-9422</t>
  </si>
  <si>
    <t>(61) 3022-7273 / 7274</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</si>
</sst>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R$-416]\ * #,##0.00_-;\-[$R$-416]\ * #,##0.00_-;_-[$R$-416]\ * &quot;-&quot;??_-;_-@_-"/>
    <numFmt numFmtId="173" formatCode="&quot;Sim&quot;;&quot;Sim&quot;;&quot;Não&quot;"/>
    <numFmt numFmtId="174" formatCode="&quot;Verdadeiro&quot;;&quot;Verdadeiro&quot;;&quot;Falso&quot;"/>
    <numFmt numFmtId="175" formatCode="&quot;Ativar&quot;;&quot;Ativar&quot;;&quot;Desativar&quot;"/>
    <numFmt numFmtId="176" formatCode="[$€-2]\ #,##0.00_);[Red]\([$€-2]\ #,##0.00\)"/>
    <numFmt numFmtId="177" formatCode="[$-416]dddd\,\ d&quot; de &quot;mmmm&quot; de &quot;yyyy"/>
    <numFmt numFmtId="178" formatCode="0.000"/>
    <numFmt numFmtId="179" formatCode="0.0"/>
  </numFmts>
  <fonts count="58">
    <font>
      <sz val="10"/>
      <name val="Arial"/>
      <family val="0"/>
    </font>
    <font>
      <b/>
      <sz val="8"/>
      <name val="Arial"/>
      <family val="2"/>
    </font>
    <font>
      <b/>
      <sz val="10"/>
      <name val="Arial"/>
      <family val="2"/>
    </font>
    <font>
      <sz val="8"/>
      <name val="Arial"/>
      <family val="2"/>
    </font>
    <font>
      <sz val="9"/>
      <name val="Arial"/>
      <family val="2"/>
    </font>
    <font>
      <sz val="11"/>
      <color indexed="8"/>
      <name val="Calibri"/>
      <family val="2"/>
    </font>
    <font>
      <sz val="11"/>
      <color indexed="9"/>
      <name val="Calibri"/>
      <family val="2"/>
    </font>
    <font>
      <sz val="11"/>
      <color indexed="58"/>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0"/>
      <name val="Calibri"/>
      <family val="2"/>
    </font>
    <font>
      <b/>
      <sz val="10"/>
      <name val="Calibri"/>
      <family val="2"/>
    </font>
    <font>
      <b/>
      <sz val="14"/>
      <name val="Calibri"/>
      <family val="2"/>
    </font>
    <font>
      <b/>
      <sz val="14"/>
      <color indexed="10"/>
      <name val="Calibri"/>
      <family val="2"/>
    </font>
    <font>
      <sz val="14"/>
      <name val="Calibri"/>
      <family val="2"/>
    </font>
    <font>
      <sz val="14"/>
      <color indexed="8"/>
      <name val="Calibri"/>
      <family val="2"/>
    </font>
    <font>
      <b/>
      <sz val="8"/>
      <color indexed="10"/>
      <name val="Arial"/>
      <family val="2"/>
    </font>
    <font>
      <b/>
      <sz val="8"/>
      <color indexed="10"/>
      <name val="Calibri"/>
      <family val="2"/>
    </font>
    <font>
      <b/>
      <sz val="18"/>
      <color indexed="10"/>
      <name val="Calibri"/>
      <family val="2"/>
    </font>
    <font>
      <sz val="8"/>
      <color indexed="8"/>
      <name val="Calibri"/>
      <family val="2"/>
    </font>
    <font>
      <b/>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rgb="FFFF0000"/>
      <name val="Calibri"/>
      <family val="2"/>
    </font>
    <font>
      <sz val="14"/>
      <color rgb="FF000000"/>
      <name val="Calibri"/>
      <family val="2"/>
    </font>
    <font>
      <b/>
      <sz val="8"/>
      <color rgb="FFFF0000"/>
      <name val="Arial"/>
      <family val="2"/>
    </font>
    <font>
      <b/>
      <sz val="8"/>
      <color rgb="FFFF0000"/>
      <name val="Calibri"/>
      <family val="2"/>
    </font>
    <font>
      <b/>
      <sz val="18"/>
      <color rgb="FFFF0000"/>
      <name val="Calibri"/>
      <family val="2"/>
    </font>
    <font>
      <sz val="8"/>
      <color theme="1"/>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color indexed="63"/>
      </bottom>
    </border>
    <border>
      <left style="thin">
        <color indexed="8"/>
      </left>
      <right>
        <color indexed="63"/>
      </right>
      <top style="medium">
        <color indexed="8"/>
      </top>
      <bottom style="medium">
        <color indexed="8"/>
      </bottom>
    </border>
    <border>
      <left style="medium"/>
      <right style="medium"/>
      <top style="medium"/>
      <bottom style="mediu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color indexed="63"/>
      </top>
      <bottom style="thin"/>
    </border>
    <border>
      <left style="thin"/>
      <right style="thin"/>
      <top>
        <color indexed="63"/>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style="thin"/>
      <top style="thin"/>
      <bottom>
        <color indexed="63"/>
      </bottom>
    </border>
    <border>
      <left style="double">
        <color theme="4"/>
      </left>
      <right style="double">
        <color theme="4"/>
      </right>
      <top style="double">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16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171" fontId="0" fillId="0" borderId="0" applyFont="0" applyFill="0" applyBorder="0" applyAlignment="0" applyProtection="0"/>
  </cellStyleXfs>
  <cellXfs count="112">
    <xf numFmtId="0" fontId="0" fillId="0" borderId="0" xfId="0" applyAlignment="1">
      <alignment/>
    </xf>
    <xf numFmtId="0" fontId="22" fillId="0" borderId="0" xfId="0" applyFont="1" applyAlignment="1">
      <alignment/>
    </xf>
    <xf numFmtId="0" fontId="23" fillId="33" borderId="0" xfId="0" applyFont="1" applyFill="1" applyAlignment="1">
      <alignment horizontal="center"/>
    </xf>
    <xf numFmtId="0" fontId="22" fillId="33" borderId="0" xfId="0" applyFont="1" applyFill="1" applyAlignment="1">
      <alignment/>
    </xf>
    <xf numFmtId="0" fontId="22" fillId="0" borderId="0" xfId="0" applyFont="1" applyAlignment="1">
      <alignment/>
    </xf>
    <xf numFmtId="0" fontId="22" fillId="0" borderId="0" xfId="0" applyFont="1" applyAlignment="1">
      <alignment horizontal="center"/>
    </xf>
    <xf numFmtId="172" fontId="22" fillId="0" borderId="0" xfId="0" applyNumberFormat="1" applyFont="1" applyAlignment="1">
      <alignment horizontal="center"/>
    </xf>
    <xf numFmtId="1" fontId="22" fillId="0" borderId="0" xfId="0" applyNumberFormat="1" applyFont="1" applyAlignment="1">
      <alignment horizontal="center" vertical="center"/>
    </xf>
    <xf numFmtId="0" fontId="22" fillId="0" borderId="10" xfId="0" applyFont="1" applyBorder="1" applyAlignment="1">
      <alignment/>
    </xf>
    <xf numFmtId="0" fontId="23" fillId="0" borderId="0" xfId="0" applyFont="1" applyAlignment="1">
      <alignment horizontal="center" wrapText="1"/>
    </xf>
    <xf numFmtId="0" fontId="22" fillId="0" borderId="0" xfId="0" applyFont="1" applyAlignment="1">
      <alignment horizontal="center" vertical="center"/>
    </xf>
    <xf numFmtId="0" fontId="22" fillId="0" borderId="0" xfId="0" applyNumberFormat="1" applyFont="1" applyAlignment="1">
      <alignment horizontal="center" vertical="center"/>
    </xf>
    <xf numFmtId="1" fontId="22" fillId="0" borderId="0" xfId="0" applyNumberFormat="1" applyFont="1" applyAlignment="1">
      <alignment horizontal="center"/>
    </xf>
    <xf numFmtId="0" fontId="24" fillId="16" borderId="11" xfId="0" applyFont="1" applyFill="1" applyBorder="1" applyAlignment="1">
      <alignment horizontal="center" vertical="center" wrapText="1"/>
    </xf>
    <xf numFmtId="1" fontId="24" fillId="16" borderId="11" xfId="0" applyNumberFormat="1" applyFont="1" applyFill="1" applyBorder="1" applyAlignment="1">
      <alignment horizontal="center" vertical="center" wrapText="1"/>
    </xf>
    <xf numFmtId="0" fontId="24" fillId="24" borderId="11" xfId="0" applyFont="1" applyFill="1" applyBorder="1" applyAlignment="1">
      <alignment horizontal="center" vertical="center" wrapText="1"/>
    </xf>
    <xf numFmtId="0" fontId="24" fillId="24" borderId="12" xfId="0" applyFont="1" applyFill="1" applyBorder="1" applyAlignment="1">
      <alignment horizontal="center" vertical="center" wrapText="1"/>
    </xf>
    <xf numFmtId="0" fontId="24" fillId="16" borderId="12" xfId="0" applyFont="1" applyFill="1" applyBorder="1" applyAlignment="1">
      <alignment horizontal="center" vertical="center" wrapText="1"/>
    </xf>
    <xf numFmtId="172" fontId="24" fillId="24" borderId="11" xfId="0" applyNumberFormat="1" applyFont="1" applyFill="1" applyBorder="1" applyAlignment="1">
      <alignment horizontal="center" vertical="center" wrapText="1"/>
    </xf>
    <xf numFmtId="1" fontId="24" fillId="16" borderId="11" xfId="0" applyNumberFormat="1" applyFont="1" applyFill="1" applyBorder="1" applyAlignment="1">
      <alignment horizontal="center" vertical="center" textRotation="90" wrapText="1"/>
    </xf>
    <xf numFmtId="1" fontId="24" fillId="16" borderId="13" xfId="0" applyNumberFormat="1" applyFont="1" applyFill="1" applyBorder="1" applyAlignment="1">
      <alignment horizontal="center" vertical="center" textRotation="90" wrapText="1"/>
    </xf>
    <xf numFmtId="1" fontId="51" fillId="16" borderId="14" xfId="0" applyNumberFormat="1" applyFont="1" applyFill="1" applyBorder="1" applyAlignment="1">
      <alignment horizontal="center" vertical="center" textRotation="90" wrapText="1"/>
    </xf>
    <xf numFmtId="1" fontId="24" fillId="16" borderId="14" xfId="0" applyNumberFormat="1" applyFont="1" applyFill="1" applyBorder="1" applyAlignment="1">
      <alignment horizontal="center" vertical="center" wrapText="1"/>
    </xf>
    <xf numFmtId="1" fontId="26" fillId="0" borderId="15" xfId="0" applyNumberFormat="1" applyFont="1" applyBorder="1" applyAlignment="1">
      <alignment horizontal="center" vertical="center"/>
    </xf>
    <xf numFmtId="1" fontId="51" fillId="0" borderId="15" xfId="0" applyNumberFormat="1" applyFont="1" applyBorder="1" applyAlignment="1">
      <alignment horizontal="center" vertical="center"/>
    </xf>
    <xf numFmtId="0" fontId="26" fillId="34" borderId="16" xfId="0" applyFont="1" applyFill="1" applyBorder="1" applyAlignment="1">
      <alignment horizontal="left" vertical="center" wrapText="1"/>
    </xf>
    <xf numFmtId="0" fontId="26" fillId="34" borderId="16" xfId="0" applyFont="1" applyFill="1" applyBorder="1" applyAlignment="1">
      <alignment horizontal="center" vertical="center" wrapText="1"/>
    </xf>
    <xf numFmtId="1" fontId="26" fillId="34" borderId="16" xfId="0" applyNumberFormat="1" applyFont="1" applyFill="1" applyBorder="1" applyAlignment="1">
      <alignment horizontal="center" vertical="center" wrapText="1"/>
    </xf>
    <xf numFmtId="2" fontId="26" fillId="34" borderId="17" xfId="0" applyNumberFormat="1" applyFont="1" applyFill="1" applyBorder="1" applyAlignment="1">
      <alignment horizontal="center" vertical="center" wrapText="1"/>
    </xf>
    <xf numFmtId="0" fontId="26" fillId="34" borderId="15" xfId="0" applyNumberFormat="1" applyFont="1" applyFill="1" applyBorder="1" applyAlignment="1">
      <alignment horizontal="center" vertical="center" wrapText="1"/>
    </xf>
    <xf numFmtId="0" fontId="52" fillId="34" borderId="15" xfId="0" applyFont="1" applyFill="1" applyBorder="1" applyAlignment="1">
      <alignment horizontal="center" vertical="center" wrapText="1"/>
    </xf>
    <xf numFmtId="0" fontId="52" fillId="34" borderId="15" xfId="0" applyFont="1" applyFill="1" applyBorder="1" applyAlignment="1">
      <alignment vertical="center" wrapText="1"/>
    </xf>
    <xf numFmtId="0" fontId="26" fillId="34" borderId="18" xfId="0" applyFont="1" applyFill="1" applyBorder="1" applyAlignment="1">
      <alignment horizontal="center" vertical="center" wrapText="1"/>
    </xf>
    <xf numFmtId="172" fontId="26" fillId="34" borderId="16" xfId="0" applyNumberFormat="1" applyFont="1" applyFill="1" applyBorder="1" applyAlignment="1">
      <alignment horizontal="center" vertical="center" wrapText="1"/>
    </xf>
    <xf numFmtId="1" fontId="26" fillId="34" borderId="17" xfId="0" applyNumberFormat="1" applyFont="1" applyFill="1" applyBorder="1" applyAlignment="1">
      <alignment horizontal="center" vertical="center" wrapText="1"/>
    </xf>
    <xf numFmtId="1" fontId="26" fillId="34" borderId="19" xfId="0" applyNumberFormat="1" applyFont="1" applyFill="1" applyBorder="1" applyAlignment="1">
      <alignment horizontal="center" vertical="center" wrapText="1"/>
    </xf>
    <xf numFmtId="1" fontId="26" fillId="34" borderId="20" xfId="0" applyNumberFormat="1" applyFont="1" applyFill="1" applyBorder="1" applyAlignment="1">
      <alignment horizontal="center" vertical="center"/>
    </xf>
    <xf numFmtId="0" fontId="22" fillId="34" borderId="0" xfId="0" applyFont="1" applyFill="1" applyAlignment="1">
      <alignment/>
    </xf>
    <xf numFmtId="0" fontId="52" fillId="34" borderId="21" xfId="0" applyFont="1" applyFill="1" applyBorder="1" applyAlignment="1">
      <alignment vertical="center" wrapText="1"/>
    </xf>
    <xf numFmtId="0" fontId="26" fillId="34" borderId="22" xfId="0" applyFont="1" applyFill="1" applyBorder="1" applyAlignment="1">
      <alignment horizontal="center" vertical="center" wrapText="1"/>
    </xf>
    <xf numFmtId="1" fontId="26" fillId="34" borderId="15" xfId="0" applyNumberFormat="1" applyFont="1" applyFill="1" applyBorder="1" applyAlignment="1">
      <alignment horizontal="center" vertical="center"/>
    </xf>
    <xf numFmtId="0" fontId="26" fillId="34" borderId="23" xfId="0" applyNumberFormat="1" applyFont="1" applyFill="1" applyBorder="1" applyAlignment="1">
      <alignment horizontal="center" vertical="center" wrapText="1"/>
    </xf>
    <xf numFmtId="0" fontId="26" fillId="34" borderId="15" xfId="0" applyFont="1" applyFill="1" applyBorder="1" applyAlignment="1">
      <alignment horizontal="center" vertical="center" wrapText="1"/>
    </xf>
    <xf numFmtId="172" fontId="26" fillId="34" borderId="18" xfId="0" applyNumberFormat="1" applyFont="1" applyFill="1" applyBorder="1" applyAlignment="1">
      <alignment horizontal="center" vertical="center" wrapText="1"/>
    </xf>
    <xf numFmtId="0" fontId="26" fillId="34" borderId="17" xfId="0" applyNumberFormat="1" applyFont="1" applyFill="1" applyBorder="1" applyAlignment="1">
      <alignment horizontal="center" vertical="center" wrapText="1"/>
    </xf>
    <xf numFmtId="0" fontId="52" fillId="34" borderId="24" xfId="0" applyFont="1" applyFill="1" applyBorder="1" applyAlignment="1">
      <alignment vertical="center" wrapText="1"/>
    </xf>
    <xf numFmtId="0" fontId="26" fillId="34" borderId="16" xfId="0" applyNumberFormat="1" applyFont="1" applyFill="1" applyBorder="1" applyAlignment="1">
      <alignment horizontal="center" vertical="center" wrapText="1"/>
    </xf>
    <xf numFmtId="0" fontId="52" fillId="34" borderId="0" xfId="0" applyFont="1" applyFill="1" applyAlignment="1">
      <alignment horizontal="center" vertical="center" wrapText="1"/>
    </xf>
    <xf numFmtId="0" fontId="26" fillId="34" borderId="24" xfId="0" applyFont="1" applyFill="1" applyBorder="1" applyAlignment="1">
      <alignment horizontal="center" vertical="center" wrapText="1"/>
    </xf>
    <xf numFmtId="0" fontId="52" fillId="34" borderId="0" xfId="0" applyFont="1" applyFill="1" applyAlignment="1">
      <alignment vertical="center" wrapText="1"/>
    </xf>
    <xf numFmtId="0" fontId="1" fillId="16" borderId="25" xfId="0" applyFont="1" applyFill="1" applyBorder="1" applyAlignment="1">
      <alignment horizontal="center" vertical="center" wrapText="1"/>
    </xf>
    <xf numFmtId="1" fontId="1" fillId="16" borderId="25" xfId="0" applyNumberFormat="1" applyFont="1" applyFill="1" applyBorder="1" applyAlignment="1">
      <alignment horizontal="center" vertical="center" wrapText="1"/>
    </xf>
    <xf numFmtId="0" fontId="1" fillId="16" borderId="25" xfId="0" applyNumberFormat="1" applyFont="1" applyFill="1" applyBorder="1" applyAlignment="1">
      <alignment horizontal="center" vertical="center" wrapText="1"/>
    </xf>
    <xf numFmtId="172" fontId="1" fillId="16" borderId="25" xfId="0" applyNumberFormat="1" applyFont="1" applyFill="1" applyBorder="1" applyAlignment="1">
      <alignment horizontal="center" vertical="center" wrapText="1"/>
    </xf>
    <xf numFmtId="0" fontId="53" fillId="16" borderId="25" xfId="0" applyFont="1" applyFill="1" applyBorder="1" applyAlignment="1">
      <alignment horizontal="center" vertical="center" wrapText="1"/>
    </xf>
    <xf numFmtId="172" fontId="2" fillId="16" borderId="25" xfId="0" applyNumberFormat="1" applyFont="1" applyFill="1" applyBorder="1" applyAlignment="1">
      <alignment horizontal="center" vertical="center" wrapText="1"/>
    </xf>
    <xf numFmtId="172" fontId="53" fillId="16" borderId="25" xfId="0" applyNumberFormat="1" applyFont="1" applyFill="1" applyBorder="1" applyAlignment="1">
      <alignment horizontal="center" vertical="center" wrapText="1"/>
    </xf>
    <xf numFmtId="1" fontId="51" fillId="16" borderId="25" xfId="0" applyNumberFormat="1" applyFont="1" applyFill="1" applyBorder="1" applyAlignment="1">
      <alignment horizontal="center" vertical="center" textRotation="90" wrapText="1"/>
    </xf>
    <xf numFmtId="0" fontId="2" fillId="16" borderId="25" xfId="0" applyFont="1" applyFill="1" applyBorder="1" applyAlignment="1">
      <alignment horizontal="center" vertical="center" wrapText="1"/>
    </xf>
    <xf numFmtId="2" fontId="3" fillId="34" borderId="25" xfId="0" applyNumberFormat="1" applyFont="1" applyFill="1" applyBorder="1" applyAlignment="1">
      <alignment horizontal="center" vertical="center" wrapText="1"/>
    </xf>
    <xf numFmtId="0" fontId="3" fillId="34" borderId="25" xfId="0" applyFont="1" applyFill="1" applyBorder="1" applyAlignment="1">
      <alignment horizontal="center" vertical="center" wrapText="1"/>
    </xf>
    <xf numFmtId="1" fontId="3" fillId="34" borderId="25" xfId="0" applyNumberFormat="1" applyFont="1" applyFill="1" applyBorder="1" applyAlignment="1">
      <alignment horizontal="center" vertical="center" wrapText="1"/>
    </xf>
    <xf numFmtId="0" fontId="3" fillId="34" borderId="25" xfId="0" applyFont="1" applyFill="1" applyBorder="1" applyAlignment="1">
      <alignment vertical="center" wrapText="1"/>
    </xf>
    <xf numFmtId="0" fontId="3" fillId="34" borderId="25" xfId="0" applyFont="1" applyFill="1" applyBorder="1" applyAlignment="1">
      <alignment horizontal="left" vertical="center" wrapText="1"/>
    </xf>
    <xf numFmtId="0" fontId="3" fillId="34" borderId="25" xfId="0" applyNumberFormat="1" applyFont="1" applyFill="1" applyBorder="1" applyAlignment="1">
      <alignment horizontal="center" vertical="center" wrapText="1"/>
    </xf>
    <xf numFmtId="172" fontId="3" fillId="34" borderId="25" xfId="0" applyNumberFormat="1" applyFont="1" applyFill="1" applyBorder="1" applyAlignment="1">
      <alignment horizontal="center" vertical="center" wrapText="1"/>
    </xf>
    <xf numFmtId="0" fontId="2" fillId="34" borderId="25" xfId="0" applyFont="1" applyFill="1" applyBorder="1" applyAlignment="1">
      <alignment horizontal="center"/>
    </xf>
    <xf numFmtId="2" fontId="3" fillId="35" borderId="25" xfId="0" applyNumberFormat="1" applyFont="1" applyFill="1" applyBorder="1" applyAlignment="1">
      <alignment horizontal="center" vertical="center" wrapText="1"/>
    </xf>
    <xf numFmtId="0" fontId="3" fillId="35" borderId="25" xfId="0" applyFont="1" applyFill="1" applyBorder="1" applyAlignment="1">
      <alignment horizontal="center" vertical="center" wrapText="1"/>
    </xf>
    <xf numFmtId="1" fontId="3" fillId="35" borderId="25" xfId="0" applyNumberFormat="1" applyFont="1" applyFill="1" applyBorder="1" applyAlignment="1">
      <alignment horizontal="center" vertical="center" wrapText="1"/>
    </xf>
    <xf numFmtId="0" fontId="3" fillId="35" borderId="25" xfId="0" applyFont="1" applyFill="1" applyBorder="1" applyAlignment="1">
      <alignment vertical="center" wrapText="1"/>
    </xf>
    <xf numFmtId="0" fontId="3" fillId="35" borderId="25" xfId="0" applyFont="1" applyFill="1" applyBorder="1" applyAlignment="1">
      <alignment horizontal="left" vertical="center" wrapText="1"/>
    </xf>
    <xf numFmtId="0" fontId="3" fillId="35" borderId="25" xfId="0" applyNumberFormat="1" applyFont="1" applyFill="1" applyBorder="1" applyAlignment="1">
      <alignment horizontal="center" vertical="center" wrapText="1"/>
    </xf>
    <xf numFmtId="172" fontId="3" fillId="35" borderId="25" xfId="0" applyNumberFormat="1" applyFont="1" applyFill="1" applyBorder="1" applyAlignment="1">
      <alignment horizontal="center" vertical="center" wrapText="1"/>
    </xf>
    <xf numFmtId="172" fontId="26" fillId="35" borderId="25" xfId="0" applyNumberFormat="1" applyFont="1" applyFill="1" applyBorder="1" applyAlignment="1">
      <alignment horizontal="center" vertical="center" wrapText="1"/>
    </xf>
    <xf numFmtId="0" fontId="26" fillId="35" borderId="25" xfId="0" applyFont="1" applyFill="1" applyBorder="1" applyAlignment="1">
      <alignment horizontal="center" vertical="center" wrapText="1"/>
    </xf>
    <xf numFmtId="0" fontId="2" fillId="35" borderId="25" xfId="0" applyFont="1" applyFill="1" applyBorder="1" applyAlignment="1">
      <alignment horizontal="center"/>
    </xf>
    <xf numFmtId="172" fontId="3" fillId="35" borderId="25" xfId="45" applyNumberFormat="1" applyFont="1" applyFill="1" applyBorder="1" applyAlignment="1">
      <alignment horizontal="center" vertical="center" wrapText="1"/>
    </xf>
    <xf numFmtId="172" fontId="54" fillId="0" borderId="25" xfId="0" applyNumberFormat="1" applyFont="1" applyBorder="1" applyAlignment="1">
      <alignment horizontal="right" vertical="center"/>
    </xf>
    <xf numFmtId="0" fontId="54" fillId="0" borderId="25" xfId="0" applyNumberFormat="1" applyFont="1" applyBorder="1" applyAlignment="1">
      <alignment horizontal="right" vertical="center"/>
    </xf>
    <xf numFmtId="0" fontId="54" fillId="35" borderId="25" xfId="0" applyNumberFormat="1" applyFont="1" applyFill="1" applyBorder="1" applyAlignment="1">
      <alignment horizontal="right" vertical="center"/>
    </xf>
    <xf numFmtId="172" fontId="55" fillId="19" borderId="25" xfId="0" applyNumberFormat="1" applyFont="1" applyFill="1" applyBorder="1" applyAlignment="1">
      <alignment horizontal="center" vertical="center"/>
    </xf>
    <xf numFmtId="1" fontId="54" fillId="4" borderId="25" xfId="0" applyNumberFormat="1" applyFont="1" applyFill="1" applyBorder="1" applyAlignment="1">
      <alignment horizontal="center" vertical="center"/>
    </xf>
    <xf numFmtId="1" fontId="54" fillId="35" borderId="25" xfId="0" applyNumberFormat="1" applyFont="1" applyFill="1" applyBorder="1" applyAlignment="1">
      <alignment horizontal="center" vertical="center"/>
    </xf>
    <xf numFmtId="172" fontId="54" fillId="35" borderId="25" xfId="0" applyNumberFormat="1" applyFont="1" applyFill="1" applyBorder="1" applyAlignment="1">
      <alignment horizontal="center" vertical="center"/>
    </xf>
    <xf numFmtId="0" fontId="56" fillId="0" borderId="25" xfId="0" applyFont="1" applyBorder="1" applyAlignment="1">
      <alignment/>
    </xf>
    <xf numFmtId="0" fontId="56" fillId="0" borderId="25" xfId="0" applyFont="1" applyBorder="1" applyAlignment="1">
      <alignment horizontal="center"/>
    </xf>
    <xf numFmtId="0" fontId="0" fillId="0" borderId="25" xfId="0" applyBorder="1" applyAlignment="1">
      <alignment/>
    </xf>
    <xf numFmtId="0" fontId="0" fillId="0" borderId="0" xfId="0" applyNumberFormat="1" applyAlignment="1">
      <alignment horizontal="center"/>
    </xf>
    <xf numFmtId="172" fontId="0" fillId="0" borderId="0" xfId="0" applyNumberFormat="1" applyAlignment="1">
      <alignment/>
    </xf>
    <xf numFmtId="172" fontId="0" fillId="35" borderId="0" xfId="0" applyNumberFormat="1" applyFill="1" applyAlignment="1">
      <alignment/>
    </xf>
    <xf numFmtId="1" fontId="0" fillId="0" borderId="0" xfId="0" applyNumberFormat="1" applyAlignment="1">
      <alignment/>
    </xf>
    <xf numFmtId="1" fontId="0" fillId="35" borderId="0" xfId="0" applyNumberFormat="1" applyFill="1" applyAlignment="1">
      <alignment/>
    </xf>
    <xf numFmtId="0" fontId="0" fillId="35" borderId="0" xfId="0" applyFill="1" applyAlignment="1">
      <alignment/>
    </xf>
    <xf numFmtId="0" fontId="2" fillId="0" borderId="25" xfId="0" applyFont="1" applyBorder="1" applyAlignment="1">
      <alignment horizontal="center"/>
    </xf>
    <xf numFmtId="0" fontId="0" fillId="0" borderId="25" xfId="0" applyFont="1" applyBorder="1" applyAlignment="1">
      <alignment horizontal="center"/>
    </xf>
    <xf numFmtId="0" fontId="2" fillId="0" borderId="25" xfId="0" applyFont="1" applyBorder="1" applyAlignment="1">
      <alignment/>
    </xf>
    <xf numFmtId="0" fontId="2" fillId="35" borderId="25" xfId="0" applyFont="1" applyFill="1" applyBorder="1" applyAlignment="1">
      <alignment/>
    </xf>
    <xf numFmtId="0" fontId="57" fillId="10" borderId="14" xfId="0" applyFont="1" applyFill="1" applyBorder="1" applyAlignment="1">
      <alignment horizontal="center" wrapText="1"/>
    </xf>
    <xf numFmtId="172" fontId="57" fillId="10" borderId="14" xfId="0" applyNumberFormat="1" applyFont="1" applyFill="1" applyBorder="1" applyAlignment="1">
      <alignment/>
    </xf>
    <xf numFmtId="0" fontId="0" fillId="0" borderId="25" xfId="0" applyFont="1" applyBorder="1" applyAlignment="1">
      <alignment horizontal="left" wrapText="1"/>
    </xf>
    <xf numFmtId="0" fontId="0" fillId="35" borderId="25" xfId="0" applyFill="1" applyBorder="1" applyAlignment="1">
      <alignment/>
    </xf>
    <xf numFmtId="9" fontId="0" fillId="0" borderId="25" xfId="49" applyFont="1" applyBorder="1" applyAlignment="1">
      <alignment/>
    </xf>
    <xf numFmtId="0" fontId="4" fillId="0" borderId="25" xfId="0" applyFont="1" applyBorder="1" applyAlignment="1">
      <alignment horizontal="center" wrapText="1"/>
    </xf>
    <xf numFmtId="1" fontId="3" fillId="0" borderId="2" xfId="33" applyNumberFormat="1" applyFont="1" applyFill="1" applyBorder="1" applyAlignment="1">
      <alignment horizontal="center" vertical="center" wrapText="1"/>
    </xf>
    <xf numFmtId="0" fontId="56" fillId="0" borderId="25" xfId="0" applyFont="1" applyBorder="1" applyAlignment="1">
      <alignment horizontal="center"/>
    </xf>
    <xf numFmtId="0" fontId="3" fillId="0" borderId="0" xfId="0" applyFont="1" applyAlignment="1">
      <alignment/>
    </xf>
    <xf numFmtId="0" fontId="0" fillId="0" borderId="0" xfId="0" applyAlignment="1">
      <alignment/>
    </xf>
    <xf numFmtId="0" fontId="2" fillId="0" borderId="25" xfId="0" applyFont="1" applyBorder="1" applyAlignment="1">
      <alignment horizontal="center"/>
    </xf>
    <xf numFmtId="0" fontId="22" fillId="0" borderId="0" xfId="0" applyFont="1" applyAlignment="1">
      <alignment/>
    </xf>
    <xf numFmtId="0" fontId="51" fillId="0" borderId="26" xfId="0" applyFont="1" applyBorder="1" applyAlignment="1">
      <alignment horizontal="right" vertical="center"/>
    </xf>
    <xf numFmtId="0" fontId="54" fillId="0" borderId="25" xfId="0" applyNumberFormat="1" applyFont="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D8E4BC"/>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CD5B4"/>
      <rgbColor rgb="00666699"/>
      <rgbColor rgb="00969696"/>
      <rgbColor rgb="00003366"/>
      <rgbColor rgb="00339966"/>
      <rgbColor rgb="00003300"/>
      <rgbColor rgb="00333300"/>
      <rgbColor rgb="00DDD9C4"/>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52"/>
  <sheetViews>
    <sheetView tabSelected="1" zoomScale="75" zoomScaleNormal="75" zoomScalePageLayoutView="0" workbookViewId="0" topLeftCell="A1">
      <selection activeCell="A1" sqref="A1:Z1"/>
    </sheetView>
  </sheetViews>
  <sheetFormatPr defaultColWidth="9.140625" defaultRowHeight="12.75"/>
  <cols>
    <col min="1" max="1" width="27.140625" style="1" bestFit="1" customWidth="1"/>
    <col min="2" max="2" width="30.00390625" style="5" hidden="1" customWidth="1"/>
    <col min="3" max="3" width="40.00390625" style="12" hidden="1" customWidth="1"/>
    <col min="4" max="4" width="32.140625" style="5" bestFit="1" customWidth="1"/>
    <col min="5" max="5" width="12.00390625" style="11" hidden="1" customWidth="1"/>
    <col min="6" max="6" width="58.28125" style="5" customWidth="1"/>
    <col min="7" max="7" width="125.8515625" style="1" bestFit="1" customWidth="1"/>
    <col min="8" max="8" width="26.28125" style="5" bestFit="1" customWidth="1"/>
    <col min="9" max="9" width="29.421875" style="6" bestFit="1" customWidth="1"/>
    <col min="10" max="11" width="20.00390625" style="5" customWidth="1"/>
    <col min="12" max="15" width="20.00390625" style="7" customWidth="1"/>
    <col min="16" max="22" width="25.00390625" style="7" customWidth="1"/>
    <col min="23" max="23" width="32.421875" style="7" customWidth="1"/>
    <col min="24" max="24" width="25.00390625" style="7" customWidth="1"/>
    <col min="25" max="25" width="28.00390625" style="7" customWidth="1"/>
    <col min="26" max="26" width="14.57421875" style="7" customWidth="1"/>
    <col min="27" max="27" width="15.421875" style="7" bestFit="1" customWidth="1"/>
    <col min="28" max="28" width="14.57421875" style="1" customWidth="1"/>
    <col min="29" max="43" width="30.7109375" style="1" customWidth="1"/>
    <col min="44" max="16384" width="9.140625" style="1" customWidth="1"/>
  </cols>
  <sheetData>
    <row r="1" spans="1:27" ht="12.7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
    </row>
    <row r="2" spans="1:27" ht="12.7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
    </row>
    <row r="3" spans="1:28" ht="12.75">
      <c r="A3" s="2" t="s">
        <v>0</v>
      </c>
      <c r="B3" s="3" t="s">
        <v>19</v>
      </c>
      <c r="C3" s="3"/>
      <c r="D3" s="3"/>
      <c r="E3" s="3"/>
      <c r="F3" s="3"/>
      <c r="G3" s="4"/>
      <c r="AB3" s="4"/>
    </row>
    <row r="4" spans="1:27" ht="13.5" thickBot="1">
      <c r="A4" s="8"/>
      <c r="B4" s="8"/>
      <c r="C4" s="8"/>
      <c r="D4" s="8"/>
      <c r="E4" s="8"/>
      <c r="F4" s="8"/>
      <c r="G4" s="8"/>
      <c r="I4" s="9"/>
      <c r="L4" s="9"/>
      <c r="M4" s="9"/>
      <c r="N4" s="9"/>
      <c r="O4" s="9"/>
      <c r="P4" s="9"/>
      <c r="Q4" s="9"/>
      <c r="R4" s="9"/>
      <c r="S4" s="9"/>
      <c r="T4" s="9"/>
      <c r="U4" s="9"/>
      <c r="V4" s="9"/>
      <c r="W4" s="9"/>
      <c r="X4" s="9"/>
      <c r="Y4" s="1"/>
      <c r="Z4" s="1"/>
      <c r="AA4" s="1"/>
    </row>
    <row r="5" spans="1:28" s="10" customFormat="1" ht="169.5" thickBot="1">
      <c r="A5" s="13" t="s">
        <v>1</v>
      </c>
      <c r="B5" s="13" t="s">
        <v>2</v>
      </c>
      <c r="C5" s="14" t="s">
        <v>3</v>
      </c>
      <c r="D5" s="15" t="s">
        <v>9</v>
      </c>
      <c r="E5" s="16" t="s">
        <v>10</v>
      </c>
      <c r="F5" s="17" t="s">
        <v>4</v>
      </c>
      <c r="G5" s="17" t="s">
        <v>5</v>
      </c>
      <c r="H5" s="13" t="s">
        <v>6</v>
      </c>
      <c r="I5" s="18" t="s">
        <v>11</v>
      </c>
      <c r="J5" s="15" t="s">
        <v>12</v>
      </c>
      <c r="K5" s="15" t="s">
        <v>13</v>
      </c>
      <c r="L5" s="19" t="s">
        <v>21</v>
      </c>
      <c r="M5" s="19" t="s">
        <v>22</v>
      </c>
      <c r="N5" s="19" t="s">
        <v>23</v>
      </c>
      <c r="O5" s="19" t="s">
        <v>24</v>
      </c>
      <c r="P5" s="19" t="s">
        <v>25</v>
      </c>
      <c r="Q5" s="19" t="s">
        <v>26</v>
      </c>
      <c r="R5" s="19" t="s">
        <v>27</v>
      </c>
      <c r="S5" s="19" t="s">
        <v>28</v>
      </c>
      <c r="T5" s="19" t="s">
        <v>29</v>
      </c>
      <c r="U5" s="19" t="s">
        <v>30</v>
      </c>
      <c r="V5" s="19" t="s">
        <v>31</v>
      </c>
      <c r="W5" s="19" t="s">
        <v>32</v>
      </c>
      <c r="X5" s="19" t="s">
        <v>33</v>
      </c>
      <c r="Y5" s="19" t="s">
        <v>34</v>
      </c>
      <c r="Z5" s="20" t="s">
        <v>35</v>
      </c>
      <c r="AA5" s="21" t="s">
        <v>62</v>
      </c>
      <c r="AB5" s="22" t="s">
        <v>8</v>
      </c>
    </row>
    <row r="6" spans="1:28" s="37" customFormat="1" ht="211.5" customHeight="1">
      <c r="A6" s="25" t="s">
        <v>20</v>
      </c>
      <c r="B6" s="26" t="s">
        <v>14</v>
      </c>
      <c r="C6" s="27">
        <v>5233000000181</v>
      </c>
      <c r="D6" s="28" t="s">
        <v>36</v>
      </c>
      <c r="E6" s="29">
        <v>2</v>
      </c>
      <c r="F6" s="30" t="s">
        <v>38</v>
      </c>
      <c r="G6" s="31" t="s">
        <v>78</v>
      </c>
      <c r="H6" s="32" t="s">
        <v>39</v>
      </c>
      <c r="I6" s="33">
        <v>223.78</v>
      </c>
      <c r="J6" s="26" t="s">
        <v>40</v>
      </c>
      <c r="K6" s="26" t="s">
        <v>41</v>
      </c>
      <c r="L6" s="27">
        <v>4</v>
      </c>
      <c r="M6" s="27" t="s">
        <v>7</v>
      </c>
      <c r="N6" s="27" t="s">
        <v>7</v>
      </c>
      <c r="O6" s="27" t="s">
        <v>7</v>
      </c>
      <c r="P6" s="27" t="s">
        <v>7</v>
      </c>
      <c r="Q6" s="27" t="s">
        <v>7</v>
      </c>
      <c r="R6" s="27">
        <v>2</v>
      </c>
      <c r="S6" s="27" t="s">
        <v>7</v>
      </c>
      <c r="T6" s="27" t="s">
        <v>7</v>
      </c>
      <c r="U6" s="27" t="s">
        <v>7</v>
      </c>
      <c r="V6" s="27">
        <v>1</v>
      </c>
      <c r="W6" s="27" t="s">
        <v>7</v>
      </c>
      <c r="X6" s="27" t="s">
        <v>7</v>
      </c>
      <c r="Y6" s="27" t="s">
        <v>7</v>
      </c>
      <c r="Z6" s="34">
        <v>10</v>
      </c>
      <c r="AA6" s="35" t="s">
        <v>7</v>
      </c>
      <c r="AB6" s="36">
        <f aca="true" t="shared" si="0" ref="AB6:AB16">SUM(L6:Z6)</f>
        <v>17</v>
      </c>
    </row>
    <row r="7" spans="1:28" s="37" customFormat="1" ht="300">
      <c r="A7" s="25" t="s">
        <v>20</v>
      </c>
      <c r="B7" s="26" t="s">
        <v>14</v>
      </c>
      <c r="C7" s="27">
        <v>3026000000966</v>
      </c>
      <c r="D7" s="28" t="s">
        <v>15</v>
      </c>
      <c r="E7" s="29">
        <v>4</v>
      </c>
      <c r="F7" s="30" t="s">
        <v>42</v>
      </c>
      <c r="G7" s="38" t="s">
        <v>43</v>
      </c>
      <c r="H7" s="39" t="s">
        <v>44</v>
      </c>
      <c r="I7" s="33">
        <v>53.12</v>
      </c>
      <c r="J7" s="26" t="s">
        <v>45</v>
      </c>
      <c r="K7" s="26" t="s">
        <v>46</v>
      </c>
      <c r="L7" s="27" t="s">
        <v>7</v>
      </c>
      <c r="M7" s="27" t="s">
        <v>7</v>
      </c>
      <c r="N7" s="27" t="s">
        <v>7</v>
      </c>
      <c r="O7" s="27" t="s">
        <v>7</v>
      </c>
      <c r="P7" s="27" t="s">
        <v>7</v>
      </c>
      <c r="Q7" s="27" t="s">
        <v>7</v>
      </c>
      <c r="R7" s="27" t="s">
        <v>7</v>
      </c>
      <c r="S7" s="27">
        <v>5</v>
      </c>
      <c r="T7" s="27" t="s">
        <v>7</v>
      </c>
      <c r="U7" s="27" t="s">
        <v>7</v>
      </c>
      <c r="V7" s="27" t="s">
        <v>7</v>
      </c>
      <c r="W7" s="27" t="s">
        <v>7</v>
      </c>
      <c r="X7" s="27" t="s">
        <v>7</v>
      </c>
      <c r="Y7" s="27" t="s">
        <v>7</v>
      </c>
      <c r="Z7" s="34" t="s">
        <v>7</v>
      </c>
      <c r="AA7" s="27" t="s">
        <v>7</v>
      </c>
      <c r="AB7" s="40">
        <f t="shared" si="0"/>
        <v>5</v>
      </c>
    </row>
    <row r="8" spans="1:28" s="37" customFormat="1" ht="300">
      <c r="A8" s="25" t="s">
        <v>20</v>
      </c>
      <c r="B8" s="26" t="s">
        <v>14</v>
      </c>
      <c r="C8" s="27">
        <v>5233000000232</v>
      </c>
      <c r="D8" s="28" t="s">
        <v>36</v>
      </c>
      <c r="E8" s="41">
        <v>6</v>
      </c>
      <c r="F8" s="30" t="s">
        <v>47</v>
      </c>
      <c r="G8" s="31" t="s">
        <v>79</v>
      </c>
      <c r="H8" s="42" t="s">
        <v>37</v>
      </c>
      <c r="I8" s="43">
        <v>483</v>
      </c>
      <c r="J8" s="26" t="s">
        <v>48</v>
      </c>
      <c r="K8" s="26" t="s">
        <v>49</v>
      </c>
      <c r="L8" s="27" t="s">
        <v>7</v>
      </c>
      <c r="M8" s="27" t="s">
        <v>7</v>
      </c>
      <c r="N8" s="27" t="s">
        <v>7</v>
      </c>
      <c r="O8" s="27">
        <v>2</v>
      </c>
      <c r="P8" s="27" t="s">
        <v>7</v>
      </c>
      <c r="Q8" s="27" t="s">
        <v>7</v>
      </c>
      <c r="R8" s="27" t="s">
        <v>7</v>
      </c>
      <c r="S8" s="27" t="s">
        <v>7</v>
      </c>
      <c r="T8" s="27" t="s">
        <v>7</v>
      </c>
      <c r="U8" s="27" t="s">
        <v>7</v>
      </c>
      <c r="V8" s="27" t="s">
        <v>7</v>
      </c>
      <c r="W8" s="27" t="s">
        <v>7</v>
      </c>
      <c r="X8" s="27" t="s">
        <v>7</v>
      </c>
      <c r="Y8" s="27" t="s">
        <v>7</v>
      </c>
      <c r="Z8" s="34" t="s">
        <v>7</v>
      </c>
      <c r="AA8" s="27">
        <v>2</v>
      </c>
      <c r="AB8" s="40">
        <f>SUM(L8:AA8)</f>
        <v>4</v>
      </c>
    </row>
    <row r="9" spans="1:28" s="37" customFormat="1" ht="300">
      <c r="A9" s="25" t="s">
        <v>20</v>
      </c>
      <c r="B9" s="26" t="s">
        <v>14</v>
      </c>
      <c r="C9" s="27">
        <v>5233000000225</v>
      </c>
      <c r="D9" s="28" t="s">
        <v>36</v>
      </c>
      <c r="E9" s="44">
        <v>7</v>
      </c>
      <c r="F9" s="30" t="s">
        <v>50</v>
      </c>
      <c r="G9" s="45" t="s">
        <v>51</v>
      </c>
      <c r="H9" s="42" t="s">
        <v>52</v>
      </c>
      <c r="I9" s="43">
        <v>1360</v>
      </c>
      <c r="J9" s="26" t="s">
        <v>53</v>
      </c>
      <c r="K9" s="26" t="s">
        <v>54</v>
      </c>
      <c r="L9" s="27" t="s">
        <v>7</v>
      </c>
      <c r="M9" s="27">
        <v>2</v>
      </c>
      <c r="N9" s="27" t="s">
        <v>7</v>
      </c>
      <c r="O9" s="27" t="s">
        <v>7</v>
      </c>
      <c r="P9" s="27" t="s">
        <v>7</v>
      </c>
      <c r="Q9" s="27" t="s">
        <v>7</v>
      </c>
      <c r="R9" s="27" t="s">
        <v>7</v>
      </c>
      <c r="S9" s="27" t="s">
        <v>7</v>
      </c>
      <c r="T9" s="27" t="s">
        <v>7</v>
      </c>
      <c r="U9" s="27">
        <v>5</v>
      </c>
      <c r="V9" s="27">
        <v>4</v>
      </c>
      <c r="W9" s="27" t="s">
        <v>7</v>
      </c>
      <c r="X9" s="27" t="s">
        <v>7</v>
      </c>
      <c r="Y9" s="27" t="s">
        <v>7</v>
      </c>
      <c r="Z9" s="34" t="s">
        <v>7</v>
      </c>
      <c r="AA9" s="27" t="s">
        <v>7</v>
      </c>
      <c r="AB9" s="40">
        <f t="shared" si="0"/>
        <v>11</v>
      </c>
    </row>
    <row r="10" spans="1:28" s="37" customFormat="1" ht="300">
      <c r="A10" s="25" t="s">
        <v>20</v>
      </c>
      <c r="B10" s="26" t="s">
        <v>14</v>
      </c>
      <c r="C10" s="27">
        <v>5233000000214</v>
      </c>
      <c r="D10" s="28" t="s">
        <v>36</v>
      </c>
      <c r="E10" s="44">
        <v>10</v>
      </c>
      <c r="F10" s="30" t="s">
        <v>55</v>
      </c>
      <c r="G10" s="31" t="s">
        <v>56</v>
      </c>
      <c r="H10" s="42" t="s">
        <v>57</v>
      </c>
      <c r="I10" s="43">
        <v>8984</v>
      </c>
      <c r="J10" s="26" t="s">
        <v>17</v>
      </c>
      <c r="K10" s="26" t="s">
        <v>18</v>
      </c>
      <c r="L10" s="27" t="s">
        <v>7</v>
      </c>
      <c r="M10" s="27" t="s">
        <v>7</v>
      </c>
      <c r="N10" s="27" t="s">
        <v>7</v>
      </c>
      <c r="O10" s="27" t="s">
        <v>7</v>
      </c>
      <c r="P10" s="27">
        <v>1</v>
      </c>
      <c r="Q10" s="27" t="s">
        <v>7</v>
      </c>
      <c r="R10" s="27" t="s">
        <v>7</v>
      </c>
      <c r="S10" s="27" t="s">
        <v>7</v>
      </c>
      <c r="T10" s="27" t="s">
        <v>7</v>
      </c>
      <c r="U10" s="27" t="s">
        <v>7</v>
      </c>
      <c r="V10" s="27">
        <v>1</v>
      </c>
      <c r="W10" s="27" t="s">
        <v>7</v>
      </c>
      <c r="X10" s="27" t="s">
        <v>7</v>
      </c>
      <c r="Y10" s="27" t="s">
        <v>7</v>
      </c>
      <c r="Z10" s="34" t="s">
        <v>7</v>
      </c>
      <c r="AA10" s="27" t="s">
        <v>7</v>
      </c>
      <c r="AB10" s="40">
        <f t="shared" si="0"/>
        <v>2</v>
      </c>
    </row>
    <row r="11" spans="1:28" s="37" customFormat="1" ht="300">
      <c r="A11" s="25" t="s">
        <v>20</v>
      </c>
      <c r="B11" s="26" t="s">
        <v>14</v>
      </c>
      <c r="C11" s="27">
        <v>3026000000982</v>
      </c>
      <c r="D11" s="28" t="s">
        <v>15</v>
      </c>
      <c r="E11" s="46">
        <v>11</v>
      </c>
      <c r="F11" s="47" t="s">
        <v>58</v>
      </c>
      <c r="G11" s="45" t="s">
        <v>80</v>
      </c>
      <c r="H11" s="48" t="s">
        <v>59</v>
      </c>
      <c r="I11" s="43">
        <v>446.99</v>
      </c>
      <c r="J11" s="26" t="s">
        <v>60</v>
      </c>
      <c r="K11" s="26" t="s">
        <v>61</v>
      </c>
      <c r="L11" s="27" t="s">
        <v>7</v>
      </c>
      <c r="M11" s="27" t="s">
        <v>7</v>
      </c>
      <c r="N11" s="27" t="s">
        <v>7</v>
      </c>
      <c r="O11" s="27" t="s">
        <v>7</v>
      </c>
      <c r="P11" s="27" t="s">
        <v>7</v>
      </c>
      <c r="Q11" s="27" t="s">
        <v>7</v>
      </c>
      <c r="R11" s="27" t="s">
        <v>7</v>
      </c>
      <c r="S11" s="27">
        <v>20</v>
      </c>
      <c r="T11" s="27" t="s">
        <v>7</v>
      </c>
      <c r="U11" s="27" t="s">
        <v>7</v>
      </c>
      <c r="V11" s="27" t="s">
        <v>7</v>
      </c>
      <c r="W11" s="27" t="s">
        <v>7</v>
      </c>
      <c r="X11" s="27" t="s">
        <v>7</v>
      </c>
      <c r="Y11" s="27" t="s">
        <v>7</v>
      </c>
      <c r="Z11" s="34" t="s">
        <v>7</v>
      </c>
      <c r="AA11" s="27" t="s">
        <v>7</v>
      </c>
      <c r="AB11" s="40">
        <f t="shared" si="0"/>
        <v>20</v>
      </c>
    </row>
    <row r="12" spans="1:28" s="37" customFormat="1" ht="300">
      <c r="A12" s="25" t="s">
        <v>20</v>
      </c>
      <c r="B12" s="26" t="s">
        <v>14</v>
      </c>
      <c r="C12" s="27">
        <v>5233000000230</v>
      </c>
      <c r="D12" s="28" t="s">
        <v>36</v>
      </c>
      <c r="E12" s="44">
        <v>12</v>
      </c>
      <c r="F12" s="30" t="s">
        <v>63</v>
      </c>
      <c r="G12" s="31" t="s">
        <v>64</v>
      </c>
      <c r="H12" s="42" t="s">
        <v>37</v>
      </c>
      <c r="I12" s="43">
        <v>2752</v>
      </c>
      <c r="J12" s="26" t="s">
        <v>48</v>
      </c>
      <c r="K12" s="26" t="s">
        <v>49</v>
      </c>
      <c r="L12" s="27" t="s">
        <v>7</v>
      </c>
      <c r="M12" s="27" t="s">
        <v>7</v>
      </c>
      <c r="N12" s="27" t="s">
        <v>7</v>
      </c>
      <c r="O12" s="27">
        <v>1</v>
      </c>
      <c r="P12" s="27" t="s">
        <v>7</v>
      </c>
      <c r="Q12" s="27" t="s">
        <v>7</v>
      </c>
      <c r="R12" s="27" t="s">
        <v>7</v>
      </c>
      <c r="S12" s="27" t="s">
        <v>7</v>
      </c>
      <c r="T12" s="27" t="s">
        <v>7</v>
      </c>
      <c r="U12" s="27" t="s">
        <v>7</v>
      </c>
      <c r="V12" s="27" t="s">
        <v>7</v>
      </c>
      <c r="W12" s="27" t="s">
        <v>7</v>
      </c>
      <c r="X12" s="27">
        <v>2</v>
      </c>
      <c r="Y12" s="27" t="s">
        <v>7</v>
      </c>
      <c r="Z12" s="34" t="s">
        <v>7</v>
      </c>
      <c r="AA12" s="27">
        <v>2</v>
      </c>
      <c r="AB12" s="40">
        <f>SUM(L12:AA12)</f>
        <v>5</v>
      </c>
    </row>
    <row r="13" spans="1:28" s="37" customFormat="1" ht="300">
      <c r="A13" s="25" t="s">
        <v>20</v>
      </c>
      <c r="B13" s="26" t="s">
        <v>14</v>
      </c>
      <c r="C13" s="27">
        <v>5233000000179</v>
      </c>
      <c r="D13" s="28" t="s">
        <v>36</v>
      </c>
      <c r="E13" s="44">
        <v>15</v>
      </c>
      <c r="F13" s="30" t="s">
        <v>65</v>
      </c>
      <c r="G13" s="31" t="s">
        <v>81</v>
      </c>
      <c r="H13" s="42" t="s">
        <v>66</v>
      </c>
      <c r="I13" s="43">
        <v>410</v>
      </c>
      <c r="J13" s="26" t="s">
        <v>53</v>
      </c>
      <c r="K13" s="26" t="s">
        <v>54</v>
      </c>
      <c r="L13" s="27" t="s">
        <v>7</v>
      </c>
      <c r="M13" s="27" t="s">
        <v>7</v>
      </c>
      <c r="N13" s="27" t="s">
        <v>7</v>
      </c>
      <c r="O13" s="27">
        <v>10</v>
      </c>
      <c r="P13" s="27" t="s">
        <v>7</v>
      </c>
      <c r="Q13" s="27" t="s">
        <v>7</v>
      </c>
      <c r="R13" s="27" t="s">
        <v>7</v>
      </c>
      <c r="S13" s="27" t="s">
        <v>7</v>
      </c>
      <c r="T13" s="27" t="s">
        <v>7</v>
      </c>
      <c r="U13" s="27" t="s">
        <v>7</v>
      </c>
      <c r="V13" s="27" t="s">
        <v>7</v>
      </c>
      <c r="W13" s="27" t="s">
        <v>7</v>
      </c>
      <c r="X13" s="27" t="s">
        <v>7</v>
      </c>
      <c r="Y13" s="27" t="s">
        <v>7</v>
      </c>
      <c r="Z13" s="34" t="s">
        <v>7</v>
      </c>
      <c r="AA13" s="27" t="s">
        <v>7</v>
      </c>
      <c r="AB13" s="40">
        <f t="shared" si="0"/>
        <v>10</v>
      </c>
    </row>
    <row r="14" spans="1:28" s="37" customFormat="1" ht="300">
      <c r="A14" s="25" t="s">
        <v>20</v>
      </c>
      <c r="B14" s="26" t="s">
        <v>14</v>
      </c>
      <c r="C14" s="27">
        <v>5233000000152</v>
      </c>
      <c r="D14" s="28" t="s">
        <v>36</v>
      </c>
      <c r="E14" s="44">
        <v>16</v>
      </c>
      <c r="F14" s="30" t="s">
        <v>67</v>
      </c>
      <c r="G14" s="31" t="s">
        <v>82</v>
      </c>
      <c r="H14" s="42" t="s">
        <v>68</v>
      </c>
      <c r="I14" s="43">
        <v>189</v>
      </c>
      <c r="J14" s="26" t="s">
        <v>69</v>
      </c>
      <c r="K14" s="26" t="s">
        <v>70</v>
      </c>
      <c r="L14" s="27">
        <v>10</v>
      </c>
      <c r="M14" s="27">
        <v>10</v>
      </c>
      <c r="N14" s="27">
        <v>4</v>
      </c>
      <c r="O14" s="27" t="s">
        <v>7</v>
      </c>
      <c r="P14" s="27" t="s">
        <v>7</v>
      </c>
      <c r="Q14" s="27" t="s">
        <v>7</v>
      </c>
      <c r="R14" s="27" t="s">
        <v>7</v>
      </c>
      <c r="S14" s="27" t="s">
        <v>7</v>
      </c>
      <c r="T14" s="27" t="s">
        <v>7</v>
      </c>
      <c r="U14" s="27">
        <v>60</v>
      </c>
      <c r="V14" s="27">
        <v>10</v>
      </c>
      <c r="W14" s="27" t="s">
        <v>7</v>
      </c>
      <c r="X14" s="27">
        <v>10</v>
      </c>
      <c r="Y14" s="27">
        <v>1</v>
      </c>
      <c r="Z14" s="34" t="s">
        <v>7</v>
      </c>
      <c r="AA14" s="27" t="s">
        <v>7</v>
      </c>
      <c r="AB14" s="40">
        <f t="shared" si="0"/>
        <v>105</v>
      </c>
    </row>
    <row r="15" spans="1:28" s="37" customFormat="1" ht="300">
      <c r="A15" s="25" t="s">
        <v>20</v>
      </c>
      <c r="B15" s="26" t="s">
        <v>14</v>
      </c>
      <c r="C15" s="27">
        <v>5233000000154</v>
      </c>
      <c r="D15" s="28" t="s">
        <v>36</v>
      </c>
      <c r="E15" s="44">
        <v>17</v>
      </c>
      <c r="F15" s="30" t="s">
        <v>71</v>
      </c>
      <c r="G15" s="49" t="s">
        <v>83</v>
      </c>
      <c r="H15" s="48" t="s">
        <v>72</v>
      </c>
      <c r="I15" s="43">
        <v>3300</v>
      </c>
      <c r="J15" s="26" t="s">
        <v>73</v>
      </c>
      <c r="K15" s="26" t="s">
        <v>74</v>
      </c>
      <c r="L15" s="27">
        <v>2</v>
      </c>
      <c r="M15" s="27" t="s">
        <v>7</v>
      </c>
      <c r="N15" s="27" t="s">
        <v>7</v>
      </c>
      <c r="O15" s="27" t="s">
        <v>7</v>
      </c>
      <c r="P15" s="27" t="s">
        <v>7</v>
      </c>
      <c r="Q15" s="27" t="s">
        <v>7</v>
      </c>
      <c r="R15" s="27" t="s">
        <v>7</v>
      </c>
      <c r="S15" s="27" t="s">
        <v>7</v>
      </c>
      <c r="T15" s="27" t="s">
        <v>7</v>
      </c>
      <c r="U15" s="27" t="s">
        <v>7</v>
      </c>
      <c r="V15" s="27" t="s">
        <v>7</v>
      </c>
      <c r="W15" s="27">
        <v>1</v>
      </c>
      <c r="X15" s="27" t="s">
        <v>7</v>
      </c>
      <c r="Y15" s="27" t="s">
        <v>7</v>
      </c>
      <c r="Z15" s="34">
        <v>40</v>
      </c>
      <c r="AA15" s="27" t="s">
        <v>7</v>
      </c>
      <c r="AB15" s="40">
        <f t="shared" si="0"/>
        <v>43</v>
      </c>
    </row>
    <row r="16" spans="1:28" s="37" customFormat="1" ht="300">
      <c r="A16" s="25" t="s">
        <v>20</v>
      </c>
      <c r="B16" s="26" t="s">
        <v>14</v>
      </c>
      <c r="C16" s="27">
        <v>5233000000217</v>
      </c>
      <c r="D16" s="28" t="s">
        <v>36</v>
      </c>
      <c r="E16" s="44">
        <v>19</v>
      </c>
      <c r="F16" s="30" t="s">
        <v>75</v>
      </c>
      <c r="G16" s="31" t="s">
        <v>84</v>
      </c>
      <c r="H16" s="42" t="s">
        <v>16</v>
      </c>
      <c r="I16" s="43">
        <v>1043.96</v>
      </c>
      <c r="J16" s="26" t="s">
        <v>76</v>
      </c>
      <c r="K16" s="26" t="s">
        <v>77</v>
      </c>
      <c r="L16" s="27" t="s">
        <v>7</v>
      </c>
      <c r="M16" s="27" t="s">
        <v>7</v>
      </c>
      <c r="N16" s="27">
        <v>8</v>
      </c>
      <c r="O16" s="27" t="s">
        <v>7</v>
      </c>
      <c r="P16" s="27" t="s">
        <v>7</v>
      </c>
      <c r="Q16" s="27" t="s">
        <v>7</v>
      </c>
      <c r="R16" s="27" t="s">
        <v>7</v>
      </c>
      <c r="S16" s="27" t="s">
        <v>7</v>
      </c>
      <c r="T16" s="27" t="s">
        <v>7</v>
      </c>
      <c r="U16" s="27" t="s">
        <v>7</v>
      </c>
      <c r="V16" s="27" t="s">
        <v>7</v>
      </c>
      <c r="W16" s="27" t="s">
        <v>7</v>
      </c>
      <c r="X16" s="27" t="s">
        <v>7</v>
      </c>
      <c r="Y16" s="27" t="s">
        <v>7</v>
      </c>
      <c r="Z16" s="34" t="s">
        <v>7</v>
      </c>
      <c r="AA16" s="27" t="s">
        <v>7</v>
      </c>
      <c r="AB16" s="40">
        <f t="shared" si="0"/>
        <v>8</v>
      </c>
    </row>
    <row r="17" spans="1:28" ht="18.75">
      <c r="A17" s="110"/>
      <c r="B17" s="110"/>
      <c r="C17" s="110"/>
      <c r="D17" s="110"/>
      <c r="E17" s="110"/>
      <c r="F17" s="110"/>
      <c r="G17" s="110"/>
      <c r="H17" s="110"/>
      <c r="I17" s="110"/>
      <c r="J17" s="110"/>
      <c r="K17" s="110"/>
      <c r="L17" s="23"/>
      <c r="M17" s="23"/>
      <c r="N17" s="23"/>
      <c r="O17" s="23"/>
      <c r="P17" s="23"/>
      <c r="Q17" s="23"/>
      <c r="R17" s="23"/>
      <c r="S17" s="23"/>
      <c r="T17" s="23"/>
      <c r="U17" s="23"/>
      <c r="V17" s="23"/>
      <c r="W17" s="23"/>
      <c r="X17" s="23"/>
      <c r="Y17" s="23"/>
      <c r="Z17" s="23"/>
      <c r="AA17" s="23"/>
      <c r="AB17" s="24">
        <f>SUM(AB6:AB16)</f>
        <v>230</v>
      </c>
    </row>
    <row r="18" spans="1:4" ht="13.5" thickBot="1">
      <c r="A18" s="109"/>
      <c r="B18" s="109"/>
      <c r="C18" s="109"/>
      <c r="D18" s="1"/>
    </row>
    <row r="19" spans="1:44" ht="96" thickBot="1" thickTop="1">
      <c r="A19" s="50" t="s">
        <v>85</v>
      </c>
      <c r="B19" s="50" t="s">
        <v>1</v>
      </c>
      <c r="C19" s="50" t="s">
        <v>2</v>
      </c>
      <c r="D19" s="50" t="s">
        <v>3</v>
      </c>
      <c r="E19" s="51" t="s">
        <v>86</v>
      </c>
      <c r="F19" s="50" t="s">
        <v>4</v>
      </c>
      <c r="G19" s="50" t="s">
        <v>5</v>
      </c>
      <c r="H19" s="50" t="s">
        <v>6</v>
      </c>
      <c r="I19" s="52" t="s">
        <v>87</v>
      </c>
      <c r="J19" s="53" t="s">
        <v>88</v>
      </c>
      <c r="K19" s="50" t="s">
        <v>89</v>
      </c>
      <c r="L19" s="53" t="s">
        <v>90</v>
      </c>
      <c r="M19" s="50" t="s">
        <v>91</v>
      </c>
      <c r="N19" s="53" t="s">
        <v>92</v>
      </c>
      <c r="O19" s="50" t="s">
        <v>93</v>
      </c>
      <c r="P19" s="53" t="s">
        <v>94</v>
      </c>
      <c r="Q19" s="50" t="s">
        <v>95</v>
      </c>
      <c r="R19" s="54" t="s">
        <v>96</v>
      </c>
      <c r="S19" s="54" t="s">
        <v>97</v>
      </c>
      <c r="T19" s="54" t="s">
        <v>98</v>
      </c>
      <c r="U19" s="54" t="s">
        <v>99</v>
      </c>
      <c r="V19" s="55" t="s">
        <v>100</v>
      </c>
      <c r="W19" s="50" t="s">
        <v>101</v>
      </c>
      <c r="X19" s="53" t="s">
        <v>102</v>
      </c>
      <c r="Y19" s="56" t="s">
        <v>103</v>
      </c>
      <c r="Z19" s="51" t="s">
        <v>8</v>
      </c>
      <c r="AA19" s="57" t="s">
        <v>62</v>
      </c>
      <c r="AB19" s="57" t="s">
        <v>104</v>
      </c>
      <c r="AC19" s="50" t="s">
        <v>105</v>
      </c>
      <c r="AD19" s="50" t="s">
        <v>106</v>
      </c>
      <c r="AE19" s="50" t="s">
        <v>107</v>
      </c>
      <c r="AF19" s="50" t="s">
        <v>108</v>
      </c>
      <c r="AG19" s="50" t="s">
        <v>109</v>
      </c>
      <c r="AH19" s="50" t="s">
        <v>110</v>
      </c>
      <c r="AI19" s="50" t="s">
        <v>111</v>
      </c>
      <c r="AJ19" s="50" t="s">
        <v>112</v>
      </c>
      <c r="AK19" s="50" t="s">
        <v>113</v>
      </c>
      <c r="AL19" s="50" t="s">
        <v>114</v>
      </c>
      <c r="AM19" s="50" t="s">
        <v>115</v>
      </c>
      <c r="AN19" s="50" t="s">
        <v>116</v>
      </c>
      <c r="AO19" s="50" t="s">
        <v>117</v>
      </c>
      <c r="AP19" s="50" t="s">
        <v>118</v>
      </c>
      <c r="AQ19" s="50" t="s">
        <v>119</v>
      </c>
      <c r="AR19" s="58" t="s">
        <v>120</v>
      </c>
    </row>
    <row r="20" spans="1:44" ht="102.75" thickBot="1" thickTop="1">
      <c r="A20" s="59" t="s">
        <v>121</v>
      </c>
      <c r="B20" s="60" t="s">
        <v>122</v>
      </c>
      <c r="C20" s="60" t="s">
        <v>14</v>
      </c>
      <c r="D20" s="59" t="s">
        <v>123</v>
      </c>
      <c r="E20" s="61">
        <v>1</v>
      </c>
      <c r="F20" s="62" t="s">
        <v>124</v>
      </c>
      <c r="G20" s="63" t="s">
        <v>125</v>
      </c>
      <c r="H20" s="60" t="s">
        <v>126</v>
      </c>
      <c r="I20" s="64" t="s">
        <v>127</v>
      </c>
      <c r="J20" s="65">
        <v>2900</v>
      </c>
      <c r="K20" s="60" t="s">
        <v>37</v>
      </c>
      <c r="L20" s="65">
        <v>1910</v>
      </c>
      <c r="M20" s="60" t="s">
        <v>37</v>
      </c>
      <c r="N20" s="65">
        <v>1998</v>
      </c>
      <c r="O20" s="60" t="s">
        <v>37</v>
      </c>
      <c r="P20" s="65">
        <f aca="true" t="shared" si="1" ref="P20:P39">ROUND((J20+L20+N20)/3,2)</f>
        <v>2269.33</v>
      </c>
      <c r="Q20" s="65">
        <f>P20*Z20</f>
        <v>6807.99</v>
      </c>
      <c r="R20" s="65" t="s">
        <v>128</v>
      </c>
      <c r="S20" s="65"/>
      <c r="T20" s="65"/>
      <c r="U20" s="65"/>
      <c r="V20" s="65"/>
      <c r="W20" s="65"/>
      <c r="X20" s="65">
        <f>P20*Z20</f>
        <v>6807.99</v>
      </c>
      <c r="Y20" s="65"/>
      <c r="Z20" s="61">
        <f>SUM(AC20:AQ20)</f>
        <v>3</v>
      </c>
      <c r="AA20" s="61"/>
      <c r="AB20" s="61"/>
      <c r="AC20" s="64" t="s">
        <v>7</v>
      </c>
      <c r="AD20" s="64" t="s">
        <v>7</v>
      </c>
      <c r="AE20" s="64" t="s">
        <v>7</v>
      </c>
      <c r="AF20" s="64" t="s">
        <v>7</v>
      </c>
      <c r="AG20" s="64" t="s">
        <v>7</v>
      </c>
      <c r="AH20" s="64" t="s">
        <v>7</v>
      </c>
      <c r="AI20" s="64">
        <v>1</v>
      </c>
      <c r="AJ20" s="64" t="s">
        <v>7</v>
      </c>
      <c r="AK20" s="64" t="s">
        <v>7</v>
      </c>
      <c r="AL20" s="64" t="s">
        <v>7</v>
      </c>
      <c r="AM20" s="64" t="s">
        <v>7</v>
      </c>
      <c r="AN20" s="64" t="s">
        <v>7</v>
      </c>
      <c r="AO20" s="64">
        <v>2</v>
      </c>
      <c r="AP20" s="64" t="s">
        <v>7</v>
      </c>
      <c r="AQ20" s="64" t="s">
        <v>7</v>
      </c>
      <c r="AR20" s="66" t="s">
        <v>129</v>
      </c>
    </row>
    <row r="21" spans="1:44" ht="114" thickBot="1" thickTop="1">
      <c r="A21" s="67" t="s">
        <v>121</v>
      </c>
      <c r="B21" s="68" t="s">
        <v>122</v>
      </c>
      <c r="C21" s="68" t="s">
        <v>14</v>
      </c>
      <c r="D21" s="67" t="s">
        <v>130</v>
      </c>
      <c r="E21" s="69">
        <v>2</v>
      </c>
      <c r="F21" s="70" t="s">
        <v>131</v>
      </c>
      <c r="G21" s="71" t="s">
        <v>132</v>
      </c>
      <c r="H21" s="68" t="s">
        <v>126</v>
      </c>
      <c r="I21" s="72" t="s">
        <v>127</v>
      </c>
      <c r="J21" s="73">
        <v>259</v>
      </c>
      <c r="K21" s="68" t="s">
        <v>39</v>
      </c>
      <c r="L21" s="73">
        <v>260.91</v>
      </c>
      <c r="M21" s="68" t="s">
        <v>39</v>
      </c>
      <c r="N21" s="73">
        <v>188.91</v>
      </c>
      <c r="O21" s="68" t="s">
        <v>39</v>
      </c>
      <c r="P21" s="73">
        <f t="shared" si="1"/>
        <v>236.27</v>
      </c>
      <c r="Q21" s="73"/>
      <c r="R21" s="74">
        <v>223.78</v>
      </c>
      <c r="S21" s="75" t="s">
        <v>40</v>
      </c>
      <c r="T21" s="75" t="s">
        <v>41</v>
      </c>
      <c r="U21" s="73" t="s">
        <v>207</v>
      </c>
      <c r="V21" s="73"/>
      <c r="W21" s="73"/>
      <c r="X21" s="73">
        <f aca="true" t="shared" si="2" ref="X21:X39">P21*Z21</f>
        <v>4016.59</v>
      </c>
      <c r="Y21" s="73">
        <f>R21*Z21</f>
        <v>3804.26</v>
      </c>
      <c r="Z21" s="69">
        <f aca="true" t="shared" si="3" ref="Z21:Z39">SUM(AC21:AQ21)</f>
        <v>17</v>
      </c>
      <c r="AA21" s="69"/>
      <c r="AB21" s="69"/>
      <c r="AC21" s="72">
        <v>4</v>
      </c>
      <c r="AD21" s="72" t="s">
        <v>7</v>
      </c>
      <c r="AE21" s="72" t="s">
        <v>7</v>
      </c>
      <c r="AF21" s="72" t="s">
        <v>7</v>
      </c>
      <c r="AG21" s="72" t="s">
        <v>7</v>
      </c>
      <c r="AH21" s="72">
        <v>1</v>
      </c>
      <c r="AI21" s="72" t="s">
        <v>7</v>
      </c>
      <c r="AJ21" s="72" t="s">
        <v>7</v>
      </c>
      <c r="AK21" s="72" t="s">
        <v>7</v>
      </c>
      <c r="AL21" s="72">
        <v>10</v>
      </c>
      <c r="AM21" s="72" t="s">
        <v>7</v>
      </c>
      <c r="AN21" s="72" t="s">
        <v>7</v>
      </c>
      <c r="AO21" s="72" t="s">
        <v>7</v>
      </c>
      <c r="AP21" s="72">
        <v>2</v>
      </c>
      <c r="AQ21" s="72" t="s">
        <v>7</v>
      </c>
      <c r="AR21" s="76" t="s">
        <v>129</v>
      </c>
    </row>
    <row r="22" spans="1:44" ht="46.5" thickBot="1" thickTop="1">
      <c r="A22" s="59" t="s">
        <v>121</v>
      </c>
      <c r="B22" s="60" t="s">
        <v>122</v>
      </c>
      <c r="C22" s="60" t="s">
        <v>14</v>
      </c>
      <c r="D22" s="59" t="s">
        <v>133</v>
      </c>
      <c r="E22" s="61">
        <v>3</v>
      </c>
      <c r="F22" s="62" t="s">
        <v>134</v>
      </c>
      <c r="G22" s="63" t="s">
        <v>135</v>
      </c>
      <c r="H22" s="60" t="s">
        <v>16</v>
      </c>
      <c r="I22" s="64" t="s">
        <v>127</v>
      </c>
      <c r="J22" s="65">
        <v>13.9</v>
      </c>
      <c r="K22" s="60" t="s">
        <v>16</v>
      </c>
      <c r="L22" s="65">
        <v>7</v>
      </c>
      <c r="M22" s="60" t="s">
        <v>16</v>
      </c>
      <c r="N22" s="65">
        <v>15.73</v>
      </c>
      <c r="O22" s="60" t="s">
        <v>16</v>
      </c>
      <c r="P22" s="65">
        <f t="shared" si="1"/>
        <v>12.21</v>
      </c>
      <c r="Q22" s="65">
        <f>P22*Z22</f>
        <v>122.10000000000001</v>
      </c>
      <c r="R22" s="65" t="s">
        <v>128</v>
      </c>
      <c r="S22" s="65"/>
      <c r="T22" s="65"/>
      <c r="U22" s="65"/>
      <c r="V22" s="65"/>
      <c r="W22" s="65"/>
      <c r="X22" s="65">
        <f t="shared" si="2"/>
        <v>122.10000000000001</v>
      </c>
      <c r="Y22" s="65"/>
      <c r="Z22" s="61">
        <f t="shared" si="3"/>
        <v>10</v>
      </c>
      <c r="AA22" s="61"/>
      <c r="AB22" s="61"/>
      <c r="AC22" s="64" t="s">
        <v>7</v>
      </c>
      <c r="AD22" s="64" t="s">
        <v>7</v>
      </c>
      <c r="AE22" s="64" t="s">
        <v>7</v>
      </c>
      <c r="AF22" s="64" t="s">
        <v>7</v>
      </c>
      <c r="AG22" s="64" t="s">
        <v>7</v>
      </c>
      <c r="AH22" s="64" t="s">
        <v>7</v>
      </c>
      <c r="AI22" s="64" t="s">
        <v>7</v>
      </c>
      <c r="AJ22" s="64" t="s">
        <v>7</v>
      </c>
      <c r="AK22" s="64" t="s">
        <v>7</v>
      </c>
      <c r="AL22" s="64" t="s">
        <v>7</v>
      </c>
      <c r="AM22" s="64" t="s">
        <v>7</v>
      </c>
      <c r="AN22" s="64" t="s">
        <v>7</v>
      </c>
      <c r="AO22" s="64" t="s">
        <v>7</v>
      </c>
      <c r="AP22" s="64">
        <v>10</v>
      </c>
      <c r="AQ22" s="64" t="s">
        <v>7</v>
      </c>
      <c r="AR22" s="66" t="s">
        <v>129</v>
      </c>
    </row>
    <row r="23" spans="1:44" ht="46.5" thickBot="1" thickTop="1">
      <c r="A23" s="67" t="s">
        <v>121</v>
      </c>
      <c r="B23" s="68" t="s">
        <v>122</v>
      </c>
      <c r="C23" s="68" t="s">
        <v>14</v>
      </c>
      <c r="D23" s="104">
        <v>3017000103695</v>
      </c>
      <c r="E23" s="69">
        <v>4</v>
      </c>
      <c r="F23" s="70" t="s">
        <v>42</v>
      </c>
      <c r="G23" s="71" t="s">
        <v>43</v>
      </c>
      <c r="H23" s="68" t="s">
        <v>16</v>
      </c>
      <c r="I23" s="72" t="s">
        <v>127</v>
      </c>
      <c r="J23" s="73">
        <v>53.8</v>
      </c>
      <c r="K23" s="68" t="s">
        <v>44</v>
      </c>
      <c r="L23" s="73">
        <v>53.98</v>
      </c>
      <c r="M23" s="68" t="s">
        <v>44</v>
      </c>
      <c r="N23" s="73">
        <v>54.6</v>
      </c>
      <c r="O23" s="68" t="s">
        <v>44</v>
      </c>
      <c r="P23" s="73">
        <f t="shared" si="1"/>
        <v>54.13</v>
      </c>
      <c r="Q23" s="73"/>
      <c r="R23" s="74">
        <v>53.12</v>
      </c>
      <c r="S23" s="75" t="s">
        <v>45</v>
      </c>
      <c r="T23" s="75" t="s">
        <v>46</v>
      </c>
      <c r="U23" s="73"/>
      <c r="V23" s="73"/>
      <c r="W23" s="73"/>
      <c r="X23" s="73">
        <f t="shared" si="2"/>
        <v>270.65000000000003</v>
      </c>
      <c r="Y23" s="73">
        <f aca="true" t="shared" si="4" ref="Y23:Y38">R23*Z23</f>
        <v>265.59999999999997</v>
      </c>
      <c r="Z23" s="69">
        <f t="shared" si="3"/>
        <v>5</v>
      </c>
      <c r="AA23" s="69"/>
      <c r="AB23" s="69"/>
      <c r="AC23" s="72" t="s">
        <v>7</v>
      </c>
      <c r="AD23" s="72">
        <v>5</v>
      </c>
      <c r="AE23" s="72" t="s">
        <v>7</v>
      </c>
      <c r="AF23" s="72" t="s">
        <v>7</v>
      </c>
      <c r="AG23" s="72" t="s">
        <v>7</v>
      </c>
      <c r="AH23" s="72" t="s">
        <v>7</v>
      </c>
      <c r="AI23" s="72" t="s">
        <v>7</v>
      </c>
      <c r="AJ23" s="72" t="s">
        <v>7</v>
      </c>
      <c r="AK23" s="72" t="s">
        <v>7</v>
      </c>
      <c r="AL23" s="72" t="s">
        <v>7</v>
      </c>
      <c r="AM23" s="72" t="s">
        <v>7</v>
      </c>
      <c r="AN23" s="72" t="s">
        <v>7</v>
      </c>
      <c r="AO23" s="72" t="s">
        <v>7</v>
      </c>
      <c r="AP23" s="72" t="s">
        <v>7</v>
      </c>
      <c r="AQ23" s="72" t="s">
        <v>7</v>
      </c>
      <c r="AR23" s="76" t="s">
        <v>129</v>
      </c>
    </row>
    <row r="24" spans="1:44" ht="125.25" thickBot="1" thickTop="1">
      <c r="A24" s="59" t="s">
        <v>121</v>
      </c>
      <c r="B24" s="60" t="s">
        <v>122</v>
      </c>
      <c r="C24" s="60" t="s">
        <v>14</v>
      </c>
      <c r="D24" s="59" t="s">
        <v>136</v>
      </c>
      <c r="E24" s="61">
        <v>5</v>
      </c>
      <c r="F24" s="62" t="s">
        <v>137</v>
      </c>
      <c r="G24" s="63" t="s">
        <v>138</v>
      </c>
      <c r="H24" s="60" t="s">
        <v>126</v>
      </c>
      <c r="I24" s="64" t="s">
        <v>127</v>
      </c>
      <c r="J24" s="65">
        <v>467.1</v>
      </c>
      <c r="K24" s="60" t="s">
        <v>39</v>
      </c>
      <c r="L24" s="65">
        <v>429</v>
      </c>
      <c r="M24" s="60" t="s">
        <v>39</v>
      </c>
      <c r="N24" s="65">
        <v>449.91</v>
      </c>
      <c r="O24" s="60" t="s">
        <v>39</v>
      </c>
      <c r="P24" s="65">
        <f t="shared" si="1"/>
        <v>448.67</v>
      </c>
      <c r="Q24" s="65">
        <f>P24*Z24</f>
        <v>9422.07</v>
      </c>
      <c r="R24" s="65" t="s">
        <v>128</v>
      </c>
      <c r="S24" s="65"/>
      <c r="T24" s="65"/>
      <c r="U24" s="65"/>
      <c r="V24" s="65"/>
      <c r="W24" s="65"/>
      <c r="X24" s="65">
        <f t="shared" si="2"/>
        <v>9422.07</v>
      </c>
      <c r="Y24" s="65"/>
      <c r="Z24" s="61">
        <f t="shared" si="3"/>
        <v>21</v>
      </c>
      <c r="AA24" s="61"/>
      <c r="AB24" s="61"/>
      <c r="AC24" s="64" t="s">
        <v>7</v>
      </c>
      <c r="AD24" s="64" t="s">
        <v>7</v>
      </c>
      <c r="AE24" s="64" t="s">
        <v>7</v>
      </c>
      <c r="AF24" s="64" t="s">
        <v>7</v>
      </c>
      <c r="AG24" s="64">
        <v>5</v>
      </c>
      <c r="AH24" s="64" t="s">
        <v>7</v>
      </c>
      <c r="AI24" s="64" t="s">
        <v>7</v>
      </c>
      <c r="AJ24" s="64" t="s">
        <v>7</v>
      </c>
      <c r="AK24" s="64" t="s">
        <v>7</v>
      </c>
      <c r="AL24" s="64">
        <v>15</v>
      </c>
      <c r="AM24" s="64">
        <v>1</v>
      </c>
      <c r="AN24" s="64" t="s">
        <v>7</v>
      </c>
      <c r="AO24" s="64" t="s">
        <v>7</v>
      </c>
      <c r="AP24" s="64" t="s">
        <v>7</v>
      </c>
      <c r="AQ24" s="64" t="s">
        <v>7</v>
      </c>
      <c r="AR24" s="66" t="s">
        <v>129</v>
      </c>
    </row>
    <row r="25" spans="1:44" ht="57.75" thickBot="1" thickTop="1">
      <c r="A25" s="67" t="s">
        <v>121</v>
      </c>
      <c r="B25" s="68" t="s">
        <v>122</v>
      </c>
      <c r="C25" s="68" t="s">
        <v>14</v>
      </c>
      <c r="D25" s="67" t="s">
        <v>139</v>
      </c>
      <c r="E25" s="69">
        <v>6</v>
      </c>
      <c r="F25" s="70" t="s">
        <v>47</v>
      </c>
      <c r="G25" s="71" t="s">
        <v>140</v>
      </c>
      <c r="H25" s="68" t="s">
        <v>141</v>
      </c>
      <c r="I25" s="72" t="s">
        <v>127</v>
      </c>
      <c r="J25" s="73">
        <v>519</v>
      </c>
      <c r="K25" s="68" t="s">
        <v>37</v>
      </c>
      <c r="L25" s="73">
        <v>761.51</v>
      </c>
      <c r="M25" s="68" t="s">
        <v>37</v>
      </c>
      <c r="N25" s="73">
        <v>731.3</v>
      </c>
      <c r="O25" s="68" t="s">
        <v>37</v>
      </c>
      <c r="P25" s="73">
        <f t="shared" si="1"/>
        <v>670.6</v>
      </c>
      <c r="Q25" s="73"/>
      <c r="R25" s="74">
        <v>483</v>
      </c>
      <c r="S25" s="75" t="s">
        <v>48</v>
      </c>
      <c r="T25" s="75" t="s">
        <v>49</v>
      </c>
      <c r="U25" s="73" t="s">
        <v>211</v>
      </c>
      <c r="V25" s="73"/>
      <c r="W25" s="73"/>
      <c r="X25" s="73">
        <f>R25*Z25</f>
        <v>966</v>
      </c>
      <c r="Y25" s="73">
        <f t="shared" si="4"/>
        <v>966</v>
      </c>
      <c r="Z25" s="69">
        <f t="shared" si="3"/>
        <v>2</v>
      </c>
      <c r="AA25" s="69">
        <v>2</v>
      </c>
      <c r="AB25" s="77">
        <f>R25*AA25</f>
        <v>966</v>
      </c>
      <c r="AC25" s="72" t="s">
        <v>7</v>
      </c>
      <c r="AD25" s="72" t="s">
        <v>7</v>
      </c>
      <c r="AE25" s="72" t="s">
        <v>7</v>
      </c>
      <c r="AF25" s="72" t="s">
        <v>7</v>
      </c>
      <c r="AG25" s="72" t="s">
        <v>7</v>
      </c>
      <c r="AH25" s="72" t="s">
        <v>7</v>
      </c>
      <c r="AI25" s="72">
        <v>2</v>
      </c>
      <c r="AJ25" s="72" t="s">
        <v>7</v>
      </c>
      <c r="AK25" s="72" t="s">
        <v>7</v>
      </c>
      <c r="AL25" s="72" t="s">
        <v>7</v>
      </c>
      <c r="AM25" s="72" t="s">
        <v>7</v>
      </c>
      <c r="AN25" s="72" t="s">
        <v>7</v>
      </c>
      <c r="AO25" s="72" t="s">
        <v>7</v>
      </c>
      <c r="AP25" s="72" t="s">
        <v>7</v>
      </c>
      <c r="AQ25" s="72" t="s">
        <v>7</v>
      </c>
      <c r="AR25" s="76" t="s">
        <v>129</v>
      </c>
    </row>
    <row r="26" spans="1:44" ht="46.5" thickBot="1" thickTop="1">
      <c r="A26" s="67" t="s">
        <v>121</v>
      </c>
      <c r="B26" s="68" t="s">
        <v>122</v>
      </c>
      <c r="C26" s="68" t="s">
        <v>14</v>
      </c>
      <c r="D26" s="67" t="s">
        <v>142</v>
      </c>
      <c r="E26" s="69">
        <v>7</v>
      </c>
      <c r="F26" s="70" t="s">
        <v>50</v>
      </c>
      <c r="G26" s="71" t="s">
        <v>143</v>
      </c>
      <c r="H26" s="68" t="s">
        <v>144</v>
      </c>
      <c r="I26" s="72" t="s">
        <v>127</v>
      </c>
      <c r="J26" s="73">
        <v>1630</v>
      </c>
      <c r="K26" s="68" t="s">
        <v>52</v>
      </c>
      <c r="L26" s="73">
        <v>1399</v>
      </c>
      <c r="M26" s="68" t="s">
        <v>52</v>
      </c>
      <c r="N26" s="73">
        <v>1999</v>
      </c>
      <c r="O26" s="68" t="s">
        <v>52</v>
      </c>
      <c r="P26" s="73">
        <f t="shared" si="1"/>
        <v>1676</v>
      </c>
      <c r="Q26" s="73"/>
      <c r="R26" s="74">
        <v>1360</v>
      </c>
      <c r="S26" s="75" t="s">
        <v>53</v>
      </c>
      <c r="T26" s="75" t="s">
        <v>54</v>
      </c>
      <c r="U26" s="73" t="s">
        <v>210</v>
      </c>
      <c r="V26" s="73"/>
      <c r="W26" s="73"/>
      <c r="X26" s="73">
        <f t="shared" si="2"/>
        <v>18436</v>
      </c>
      <c r="Y26" s="73">
        <f t="shared" si="4"/>
        <v>14960</v>
      </c>
      <c r="Z26" s="69">
        <f t="shared" si="3"/>
        <v>11</v>
      </c>
      <c r="AA26" s="69"/>
      <c r="AB26" s="69"/>
      <c r="AC26" s="72" t="s">
        <v>7</v>
      </c>
      <c r="AD26" s="72" t="s">
        <v>7</v>
      </c>
      <c r="AE26" s="72">
        <v>5</v>
      </c>
      <c r="AF26" s="72" t="s">
        <v>7</v>
      </c>
      <c r="AG26" s="72" t="s">
        <v>7</v>
      </c>
      <c r="AH26" s="72">
        <v>4</v>
      </c>
      <c r="AI26" s="72" t="s">
        <v>7</v>
      </c>
      <c r="AJ26" s="72" t="s">
        <v>7</v>
      </c>
      <c r="AK26" s="72">
        <v>2</v>
      </c>
      <c r="AL26" s="72" t="s">
        <v>7</v>
      </c>
      <c r="AM26" s="72" t="s">
        <v>7</v>
      </c>
      <c r="AN26" s="72" t="s">
        <v>7</v>
      </c>
      <c r="AO26" s="72" t="s">
        <v>7</v>
      </c>
      <c r="AP26" s="72" t="s">
        <v>7</v>
      </c>
      <c r="AQ26" s="72" t="s">
        <v>7</v>
      </c>
      <c r="AR26" s="76" t="s">
        <v>129</v>
      </c>
    </row>
    <row r="27" spans="1:44" ht="46.5" thickBot="1" thickTop="1">
      <c r="A27" s="59" t="s">
        <v>121</v>
      </c>
      <c r="B27" s="60" t="s">
        <v>122</v>
      </c>
      <c r="C27" s="60" t="s">
        <v>14</v>
      </c>
      <c r="D27" s="59" t="s">
        <v>145</v>
      </c>
      <c r="E27" s="61">
        <v>8</v>
      </c>
      <c r="F27" s="62" t="s">
        <v>146</v>
      </c>
      <c r="G27" s="63" t="s">
        <v>147</v>
      </c>
      <c r="H27" s="60" t="s">
        <v>126</v>
      </c>
      <c r="I27" s="64" t="s">
        <v>127</v>
      </c>
      <c r="J27" s="65">
        <v>328</v>
      </c>
      <c r="K27" s="60" t="s">
        <v>39</v>
      </c>
      <c r="L27" s="65">
        <v>386.1</v>
      </c>
      <c r="M27" s="60" t="s">
        <v>39</v>
      </c>
      <c r="N27" s="65">
        <v>319.9</v>
      </c>
      <c r="O27" s="60" t="s">
        <v>39</v>
      </c>
      <c r="P27" s="65">
        <f t="shared" si="1"/>
        <v>344.67</v>
      </c>
      <c r="Q27" s="65">
        <f>P27*Z27</f>
        <v>10684.77</v>
      </c>
      <c r="R27" s="65" t="s">
        <v>128</v>
      </c>
      <c r="S27" s="65"/>
      <c r="T27" s="65"/>
      <c r="U27" s="65"/>
      <c r="V27" s="65"/>
      <c r="W27" s="65"/>
      <c r="X27" s="65">
        <f t="shared" si="2"/>
        <v>10684.77</v>
      </c>
      <c r="Y27" s="65"/>
      <c r="Z27" s="61">
        <v>31</v>
      </c>
      <c r="AA27" s="61"/>
      <c r="AB27" s="61"/>
      <c r="AC27" s="64" t="s">
        <v>7</v>
      </c>
      <c r="AD27" s="64" t="s">
        <v>7</v>
      </c>
      <c r="AE27" s="64" t="s">
        <v>7</v>
      </c>
      <c r="AF27" s="64">
        <v>1</v>
      </c>
      <c r="AG27" s="64" t="s">
        <v>7</v>
      </c>
      <c r="AH27" s="64" t="s">
        <v>7</v>
      </c>
      <c r="AI27" s="64" t="s">
        <v>7</v>
      </c>
      <c r="AJ27" s="64" t="s">
        <v>7</v>
      </c>
      <c r="AK27" s="64" t="s">
        <v>7</v>
      </c>
      <c r="AL27" s="64">
        <v>30</v>
      </c>
      <c r="AM27" s="64" t="s">
        <v>7</v>
      </c>
      <c r="AN27" s="64" t="s">
        <v>7</v>
      </c>
      <c r="AO27" s="64" t="s">
        <v>7</v>
      </c>
      <c r="AP27" s="64" t="s">
        <v>7</v>
      </c>
      <c r="AQ27" s="64" t="s">
        <v>7</v>
      </c>
      <c r="AR27" s="66" t="s">
        <v>129</v>
      </c>
    </row>
    <row r="28" spans="1:44" ht="136.5" thickBot="1" thickTop="1">
      <c r="A28" s="59" t="s">
        <v>121</v>
      </c>
      <c r="B28" s="60" t="s">
        <v>122</v>
      </c>
      <c r="C28" s="60" t="s">
        <v>14</v>
      </c>
      <c r="D28" s="59" t="s">
        <v>148</v>
      </c>
      <c r="E28" s="61">
        <v>9</v>
      </c>
      <c r="F28" s="62" t="s">
        <v>149</v>
      </c>
      <c r="G28" s="63" t="s">
        <v>150</v>
      </c>
      <c r="H28" s="60" t="s">
        <v>126</v>
      </c>
      <c r="I28" s="64" t="s">
        <v>127</v>
      </c>
      <c r="J28" s="65">
        <v>1429</v>
      </c>
      <c r="K28" s="60" t="s">
        <v>39</v>
      </c>
      <c r="L28" s="65">
        <v>1499</v>
      </c>
      <c r="M28" s="60" t="s">
        <v>39</v>
      </c>
      <c r="N28" s="65">
        <v>1399</v>
      </c>
      <c r="O28" s="60" t="s">
        <v>39</v>
      </c>
      <c r="P28" s="65">
        <f t="shared" si="1"/>
        <v>1442.33</v>
      </c>
      <c r="Q28" s="65">
        <f>P28*Z28</f>
        <v>73558.83</v>
      </c>
      <c r="R28" s="65" t="s">
        <v>128</v>
      </c>
      <c r="S28" s="65"/>
      <c r="T28" s="65"/>
      <c r="U28" s="65"/>
      <c r="V28" s="65">
        <v>1500.16</v>
      </c>
      <c r="W28" s="65" t="s">
        <v>151</v>
      </c>
      <c r="X28" s="65">
        <f t="shared" si="2"/>
        <v>73558.83</v>
      </c>
      <c r="Y28" s="65"/>
      <c r="Z28" s="61">
        <f t="shared" si="3"/>
        <v>51</v>
      </c>
      <c r="AA28" s="61"/>
      <c r="AB28" s="61"/>
      <c r="AC28" s="64" t="s">
        <v>7</v>
      </c>
      <c r="AD28" s="64" t="s">
        <v>7</v>
      </c>
      <c r="AE28" s="64" t="s">
        <v>7</v>
      </c>
      <c r="AF28" s="64" t="s">
        <v>7</v>
      </c>
      <c r="AG28" s="64" t="s">
        <v>7</v>
      </c>
      <c r="AH28" s="64">
        <v>1</v>
      </c>
      <c r="AI28" s="64" t="s">
        <v>7</v>
      </c>
      <c r="AJ28" s="64" t="s">
        <v>7</v>
      </c>
      <c r="AK28" s="64" t="s">
        <v>7</v>
      </c>
      <c r="AL28" s="64">
        <v>50</v>
      </c>
      <c r="AM28" s="64" t="s">
        <v>7</v>
      </c>
      <c r="AN28" s="64" t="s">
        <v>7</v>
      </c>
      <c r="AO28" s="64" t="s">
        <v>7</v>
      </c>
      <c r="AP28" s="64" t="s">
        <v>7</v>
      </c>
      <c r="AQ28" s="64" t="s">
        <v>7</v>
      </c>
      <c r="AR28" s="66" t="s">
        <v>129</v>
      </c>
    </row>
    <row r="29" spans="1:44" ht="91.5" thickBot="1" thickTop="1">
      <c r="A29" s="67" t="s">
        <v>121</v>
      </c>
      <c r="B29" s="68" t="s">
        <v>122</v>
      </c>
      <c r="C29" s="68" t="s">
        <v>14</v>
      </c>
      <c r="D29" s="67" t="s">
        <v>152</v>
      </c>
      <c r="E29" s="69">
        <v>10</v>
      </c>
      <c r="F29" s="70" t="s">
        <v>153</v>
      </c>
      <c r="G29" s="71" t="s">
        <v>154</v>
      </c>
      <c r="H29" s="68" t="s">
        <v>57</v>
      </c>
      <c r="I29" s="72" t="s">
        <v>127</v>
      </c>
      <c r="J29" s="73">
        <v>9300</v>
      </c>
      <c r="K29" s="68" t="s">
        <v>57</v>
      </c>
      <c r="L29" s="73">
        <v>12290</v>
      </c>
      <c r="M29" s="68" t="s">
        <v>57</v>
      </c>
      <c r="N29" s="73">
        <v>14000</v>
      </c>
      <c r="O29" s="68" t="s">
        <v>57</v>
      </c>
      <c r="P29" s="73">
        <f t="shared" si="1"/>
        <v>11863.33</v>
      </c>
      <c r="Q29" s="73"/>
      <c r="R29" s="74">
        <v>8984</v>
      </c>
      <c r="S29" s="75" t="s">
        <v>17</v>
      </c>
      <c r="T29" s="75" t="s">
        <v>18</v>
      </c>
      <c r="U29" s="73" t="s">
        <v>213</v>
      </c>
      <c r="V29" s="73"/>
      <c r="W29" s="73"/>
      <c r="X29" s="73">
        <f t="shared" si="2"/>
        <v>23726.66</v>
      </c>
      <c r="Y29" s="73">
        <f t="shared" si="4"/>
        <v>17968</v>
      </c>
      <c r="Z29" s="69">
        <f t="shared" si="3"/>
        <v>2</v>
      </c>
      <c r="AA29" s="69"/>
      <c r="AB29" s="69"/>
      <c r="AC29" s="72" t="s">
        <v>7</v>
      </c>
      <c r="AD29" s="72" t="s">
        <v>7</v>
      </c>
      <c r="AE29" s="72" t="s">
        <v>7</v>
      </c>
      <c r="AF29" s="72" t="s">
        <v>7</v>
      </c>
      <c r="AG29" s="72" t="s">
        <v>7</v>
      </c>
      <c r="AH29" s="72">
        <v>1</v>
      </c>
      <c r="AI29" s="72" t="s">
        <v>7</v>
      </c>
      <c r="AJ29" s="72" t="s">
        <v>7</v>
      </c>
      <c r="AK29" s="72" t="s">
        <v>7</v>
      </c>
      <c r="AL29" s="72" t="s">
        <v>7</v>
      </c>
      <c r="AM29" s="72" t="s">
        <v>7</v>
      </c>
      <c r="AN29" s="72">
        <v>1</v>
      </c>
      <c r="AO29" s="72" t="s">
        <v>7</v>
      </c>
      <c r="AP29" s="72" t="s">
        <v>7</v>
      </c>
      <c r="AQ29" s="72" t="s">
        <v>7</v>
      </c>
      <c r="AR29" s="76" t="s">
        <v>129</v>
      </c>
    </row>
    <row r="30" spans="1:44" ht="57.75" thickBot="1" thickTop="1">
      <c r="A30" s="67" t="s">
        <v>155</v>
      </c>
      <c r="B30" s="68" t="s">
        <v>156</v>
      </c>
      <c r="C30" s="68" t="s">
        <v>157</v>
      </c>
      <c r="D30" s="67" t="s">
        <v>158</v>
      </c>
      <c r="E30" s="69">
        <v>11</v>
      </c>
      <c r="F30" s="70" t="s">
        <v>58</v>
      </c>
      <c r="G30" s="71" t="s">
        <v>159</v>
      </c>
      <c r="H30" s="68" t="s">
        <v>59</v>
      </c>
      <c r="I30" s="72" t="s">
        <v>127</v>
      </c>
      <c r="J30" s="73">
        <v>550</v>
      </c>
      <c r="K30" s="68" t="s">
        <v>59</v>
      </c>
      <c r="L30" s="73">
        <v>679.9</v>
      </c>
      <c r="M30" s="68" t="s">
        <v>59</v>
      </c>
      <c r="N30" s="73">
        <v>529</v>
      </c>
      <c r="O30" s="68" t="s">
        <v>59</v>
      </c>
      <c r="P30" s="73">
        <f t="shared" si="1"/>
        <v>586.3</v>
      </c>
      <c r="Q30" s="73"/>
      <c r="R30" s="74">
        <v>446.99</v>
      </c>
      <c r="S30" s="75" t="s">
        <v>60</v>
      </c>
      <c r="T30" s="75" t="s">
        <v>61</v>
      </c>
      <c r="U30" s="73" t="s">
        <v>212</v>
      </c>
      <c r="V30" s="73"/>
      <c r="W30" s="73"/>
      <c r="X30" s="73">
        <f t="shared" si="2"/>
        <v>11726</v>
      </c>
      <c r="Y30" s="73">
        <f t="shared" si="4"/>
        <v>8939.8</v>
      </c>
      <c r="Z30" s="69">
        <f t="shared" si="3"/>
        <v>20</v>
      </c>
      <c r="AA30" s="69"/>
      <c r="AB30" s="69"/>
      <c r="AC30" s="72" t="s">
        <v>7</v>
      </c>
      <c r="AD30" s="72">
        <v>20</v>
      </c>
      <c r="AE30" s="72" t="s">
        <v>7</v>
      </c>
      <c r="AF30" s="72" t="s">
        <v>7</v>
      </c>
      <c r="AG30" s="72" t="s">
        <v>7</v>
      </c>
      <c r="AH30" s="72" t="s">
        <v>7</v>
      </c>
      <c r="AI30" s="72" t="s">
        <v>7</v>
      </c>
      <c r="AJ30" s="72" t="s">
        <v>7</v>
      </c>
      <c r="AK30" s="72" t="s">
        <v>7</v>
      </c>
      <c r="AL30" s="72" t="s">
        <v>7</v>
      </c>
      <c r="AM30" s="72" t="s">
        <v>7</v>
      </c>
      <c r="AN30" s="72" t="s">
        <v>7</v>
      </c>
      <c r="AO30" s="72" t="s">
        <v>7</v>
      </c>
      <c r="AP30" s="72" t="s">
        <v>7</v>
      </c>
      <c r="AQ30" s="72" t="s">
        <v>7</v>
      </c>
      <c r="AR30" s="76" t="s">
        <v>129</v>
      </c>
    </row>
    <row r="31" spans="1:44" ht="46.5" thickBot="1" thickTop="1">
      <c r="A31" s="67" t="s">
        <v>121</v>
      </c>
      <c r="B31" s="68" t="s">
        <v>122</v>
      </c>
      <c r="C31" s="68" t="s">
        <v>14</v>
      </c>
      <c r="D31" s="67" t="s">
        <v>160</v>
      </c>
      <c r="E31" s="69">
        <v>12</v>
      </c>
      <c r="F31" s="70" t="s">
        <v>63</v>
      </c>
      <c r="G31" s="71" t="s">
        <v>161</v>
      </c>
      <c r="H31" s="68" t="s">
        <v>141</v>
      </c>
      <c r="I31" s="72" t="s">
        <v>127</v>
      </c>
      <c r="J31" s="73">
        <v>3317</v>
      </c>
      <c r="K31" s="68" t="s">
        <v>37</v>
      </c>
      <c r="L31" s="73">
        <v>2830</v>
      </c>
      <c r="M31" s="68" t="s">
        <v>37</v>
      </c>
      <c r="N31" s="73">
        <v>3347</v>
      </c>
      <c r="O31" s="68" t="s">
        <v>37</v>
      </c>
      <c r="P31" s="73">
        <f t="shared" si="1"/>
        <v>3164.67</v>
      </c>
      <c r="Q31" s="73"/>
      <c r="R31" s="74">
        <v>2752</v>
      </c>
      <c r="S31" s="75" t="s">
        <v>48</v>
      </c>
      <c r="T31" s="75" t="s">
        <v>49</v>
      </c>
      <c r="U31" s="73" t="s">
        <v>211</v>
      </c>
      <c r="V31" s="73"/>
      <c r="W31" s="73"/>
      <c r="X31" s="73">
        <f t="shared" si="2"/>
        <v>9494.01</v>
      </c>
      <c r="Y31" s="73">
        <f t="shared" si="4"/>
        <v>8256</v>
      </c>
      <c r="Z31" s="69">
        <v>3</v>
      </c>
      <c r="AA31" s="69">
        <v>2</v>
      </c>
      <c r="AB31" s="73">
        <f>R31*AA31</f>
        <v>5504</v>
      </c>
      <c r="AC31" s="72" t="s">
        <v>7</v>
      </c>
      <c r="AD31" s="72" t="s">
        <v>7</v>
      </c>
      <c r="AE31" s="72" t="s">
        <v>7</v>
      </c>
      <c r="AF31" s="72" t="s">
        <v>7</v>
      </c>
      <c r="AG31" s="72" t="s">
        <v>7</v>
      </c>
      <c r="AH31" s="72" t="s">
        <v>7</v>
      </c>
      <c r="AI31" s="72">
        <v>1</v>
      </c>
      <c r="AJ31" s="72" t="s">
        <v>7</v>
      </c>
      <c r="AK31" s="72" t="s">
        <v>7</v>
      </c>
      <c r="AL31" s="72" t="s">
        <v>7</v>
      </c>
      <c r="AM31" s="72" t="s">
        <v>7</v>
      </c>
      <c r="AN31" s="72" t="s">
        <v>7</v>
      </c>
      <c r="AO31" s="72">
        <v>2</v>
      </c>
      <c r="AP31" s="72" t="s">
        <v>7</v>
      </c>
      <c r="AQ31" s="72" t="s">
        <v>7</v>
      </c>
      <c r="AR31" s="76" t="s">
        <v>129</v>
      </c>
    </row>
    <row r="32" spans="1:44" ht="69" thickBot="1" thickTop="1">
      <c r="A32" s="59" t="s">
        <v>162</v>
      </c>
      <c r="B32" s="60" t="s">
        <v>163</v>
      </c>
      <c r="C32" s="60" t="s">
        <v>164</v>
      </c>
      <c r="D32" s="59" t="s">
        <v>165</v>
      </c>
      <c r="E32" s="61">
        <v>13</v>
      </c>
      <c r="F32" s="62" t="s">
        <v>166</v>
      </c>
      <c r="G32" s="63" t="s">
        <v>167</v>
      </c>
      <c r="H32" s="60"/>
      <c r="I32" s="64" t="s">
        <v>127</v>
      </c>
      <c r="J32" s="65">
        <v>190.38</v>
      </c>
      <c r="K32" s="60" t="s">
        <v>168</v>
      </c>
      <c r="L32" s="65">
        <v>106.02</v>
      </c>
      <c r="M32" s="60" t="s">
        <v>168</v>
      </c>
      <c r="N32" s="65">
        <v>113.58</v>
      </c>
      <c r="O32" s="60" t="s">
        <v>168</v>
      </c>
      <c r="P32" s="65">
        <f t="shared" si="1"/>
        <v>136.66</v>
      </c>
      <c r="Q32" s="65">
        <f>P32*Z32</f>
        <v>10249.5</v>
      </c>
      <c r="R32" s="65" t="s">
        <v>169</v>
      </c>
      <c r="S32" s="65"/>
      <c r="T32" s="65"/>
      <c r="U32" s="65"/>
      <c r="V32" s="65"/>
      <c r="W32" s="65"/>
      <c r="X32" s="65">
        <f t="shared" si="2"/>
        <v>10249.5</v>
      </c>
      <c r="Y32" s="65"/>
      <c r="Z32" s="61">
        <f t="shared" si="3"/>
        <v>75</v>
      </c>
      <c r="AA32" s="61"/>
      <c r="AB32" s="61"/>
      <c r="AC32" s="64" t="s">
        <v>7</v>
      </c>
      <c r="AD32" s="64" t="s">
        <v>7</v>
      </c>
      <c r="AE32" s="64" t="s">
        <v>7</v>
      </c>
      <c r="AF32" s="64" t="s">
        <v>7</v>
      </c>
      <c r="AG32" s="64" t="s">
        <v>7</v>
      </c>
      <c r="AH32" s="64">
        <v>15</v>
      </c>
      <c r="AI32" s="64">
        <v>30</v>
      </c>
      <c r="AJ32" s="64">
        <v>10</v>
      </c>
      <c r="AK32" s="64">
        <v>20</v>
      </c>
      <c r="AL32" s="64" t="s">
        <v>7</v>
      </c>
      <c r="AM32" s="64" t="s">
        <v>7</v>
      </c>
      <c r="AN32" s="64" t="s">
        <v>7</v>
      </c>
      <c r="AO32" s="64" t="s">
        <v>7</v>
      </c>
      <c r="AP32" s="64" t="s">
        <v>7</v>
      </c>
      <c r="AQ32" s="64" t="s">
        <v>7</v>
      </c>
      <c r="AR32" s="66" t="s">
        <v>129</v>
      </c>
    </row>
    <row r="33" spans="1:44" ht="69" thickBot="1" thickTop="1">
      <c r="A33" s="59" t="s">
        <v>170</v>
      </c>
      <c r="B33" s="60" t="s">
        <v>171</v>
      </c>
      <c r="C33" s="60" t="s">
        <v>164</v>
      </c>
      <c r="D33" s="59" t="s">
        <v>172</v>
      </c>
      <c r="E33" s="61">
        <v>14</v>
      </c>
      <c r="F33" s="62" t="s">
        <v>173</v>
      </c>
      <c r="G33" s="63" t="s">
        <v>174</v>
      </c>
      <c r="H33" s="60" t="s">
        <v>126</v>
      </c>
      <c r="I33" s="64" t="s">
        <v>127</v>
      </c>
      <c r="J33" s="65">
        <v>59</v>
      </c>
      <c r="K33" s="60" t="s">
        <v>168</v>
      </c>
      <c r="L33" s="65">
        <v>59.18</v>
      </c>
      <c r="M33" s="60" t="s">
        <v>168</v>
      </c>
      <c r="N33" s="65">
        <v>59.18</v>
      </c>
      <c r="O33" s="60" t="s">
        <v>168</v>
      </c>
      <c r="P33" s="65">
        <f t="shared" si="1"/>
        <v>59.12</v>
      </c>
      <c r="Q33" s="65">
        <f>P33*Z33</f>
        <v>2069.2</v>
      </c>
      <c r="R33" s="65" t="s">
        <v>169</v>
      </c>
      <c r="S33" s="65"/>
      <c r="T33" s="65"/>
      <c r="U33" s="65"/>
      <c r="V33" s="65"/>
      <c r="W33" s="65"/>
      <c r="X33" s="65">
        <f t="shared" si="2"/>
        <v>2069.2</v>
      </c>
      <c r="Y33" s="65"/>
      <c r="Z33" s="61">
        <f t="shared" si="3"/>
        <v>35</v>
      </c>
      <c r="AA33" s="61"/>
      <c r="AB33" s="61"/>
      <c r="AC33" s="64" t="s">
        <v>7</v>
      </c>
      <c r="AD33" s="64" t="s">
        <v>7</v>
      </c>
      <c r="AE33" s="64" t="s">
        <v>7</v>
      </c>
      <c r="AF33" s="64" t="s">
        <v>7</v>
      </c>
      <c r="AG33" s="64">
        <v>20</v>
      </c>
      <c r="AH33" s="64" t="s">
        <v>7</v>
      </c>
      <c r="AI33" s="64" t="s">
        <v>7</v>
      </c>
      <c r="AJ33" s="64">
        <v>5</v>
      </c>
      <c r="AK33" s="64">
        <v>10</v>
      </c>
      <c r="AL33" s="64" t="s">
        <v>7</v>
      </c>
      <c r="AM33" s="64" t="s">
        <v>7</v>
      </c>
      <c r="AN33" s="64" t="s">
        <v>7</v>
      </c>
      <c r="AO33" s="64" t="s">
        <v>7</v>
      </c>
      <c r="AP33" s="64" t="s">
        <v>7</v>
      </c>
      <c r="AQ33" s="64" t="s">
        <v>7</v>
      </c>
      <c r="AR33" s="66" t="s">
        <v>129</v>
      </c>
    </row>
    <row r="34" spans="1:44" ht="69" thickBot="1" thickTop="1">
      <c r="A34" s="67" t="s">
        <v>121</v>
      </c>
      <c r="B34" s="68" t="s">
        <v>122</v>
      </c>
      <c r="C34" s="68" t="s">
        <v>14</v>
      </c>
      <c r="D34" s="67" t="s">
        <v>175</v>
      </c>
      <c r="E34" s="69">
        <v>15</v>
      </c>
      <c r="F34" s="70" t="s">
        <v>176</v>
      </c>
      <c r="G34" s="71" t="s">
        <v>177</v>
      </c>
      <c r="H34" s="68"/>
      <c r="I34" s="72" t="s">
        <v>127</v>
      </c>
      <c r="J34" s="73">
        <v>453.28</v>
      </c>
      <c r="K34" s="68" t="s">
        <v>66</v>
      </c>
      <c r="L34" s="73">
        <v>537.13</v>
      </c>
      <c r="M34" s="68" t="s">
        <v>66</v>
      </c>
      <c r="N34" s="73">
        <v>599</v>
      </c>
      <c r="O34" s="68" t="s">
        <v>66</v>
      </c>
      <c r="P34" s="73">
        <f t="shared" si="1"/>
        <v>529.8</v>
      </c>
      <c r="Q34" s="73"/>
      <c r="R34" s="74">
        <v>410</v>
      </c>
      <c r="S34" s="75" t="s">
        <v>53</v>
      </c>
      <c r="T34" s="75" t="s">
        <v>54</v>
      </c>
      <c r="U34" s="73" t="s">
        <v>210</v>
      </c>
      <c r="V34" s="73"/>
      <c r="W34" s="73"/>
      <c r="X34" s="73">
        <f t="shared" si="2"/>
        <v>5298</v>
      </c>
      <c r="Y34" s="73">
        <f t="shared" si="4"/>
        <v>4100</v>
      </c>
      <c r="Z34" s="69">
        <f t="shared" si="3"/>
        <v>10</v>
      </c>
      <c r="AA34" s="69"/>
      <c r="AB34" s="69"/>
      <c r="AC34" s="72" t="s">
        <v>7</v>
      </c>
      <c r="AD34" s="72" t="s">
        <v>7</v>
      </c>
      <c r="AE34" s="72" t="s">
        <v>7</v>
      </c>
      <c r="AF34" s="72" t="s">
        <v>7</v>
      </c>
      <c r="AG34" s="72" t="s">
        <v>7</v>
      </c>
      <c r="AH34" s="72" t="s">
        <v>7</v>
      </c>
      <c r="AI34" s="72">
        <v>10</v>
      </c>
      <c r="AJ34" s="72" t="s">
        <v>7</v>
      </c>
      <c r="AK34" s="72" t="s">
        <v>7</v>
      </c>
      <c r="AL34" s="72" t="s">
        <v>7</v>
      </c>
      <c r="AM34" s="72" t="s">
        <v>7</v>
      </c>
      <c r="AN34" s="72" t="s">
        <v>7</v>
      </c>
      <c r="AO34" s="72" t="s">
        <v>7</v>
      </c>
      <c r="AP34" s="72" t="s">
        <v>7</v>
      </c>
      <c r="AQ34" s="72" t="s">
        <v>7</v>
      </c>
      <c r="AR34" s="76" t="s">
        <v>129</v>
      </c>
    </row>
    <row r="35" spans="1:44" ht="69" thickBot="1" thickTop="1">
      <c r="A35" s="67" t="s">
        <v>155</v>
      </c>
      <c r="B35" s="68" t="s">
        <v>156</v>
      </c>
      <c r="C35" s="68" t="s">
        <v>157</v>
      </c>
      <c r="D35" s="67" t="s">
        <v>178</v>
      </c>
      <c r="E35" s="69">
        <v>16</v>
      </c>
      <c r="F35" s="70" t="s">
        <v>67</v>
      </c>
      <c r="G35" s="71" t="s">
        <v>179</v>
      </c>
      <c r="H35" s="68" t="s">
        <v>126</v>
      </c>
      <c r="I35" s="72" t="s">
        <v>127</v>
      </c>
      <c r="J35" s="73">
        <v>319</v>
      </c>
      <c r="K35" s="68" t="s">
        <v>180</v>
      </c>
      <c r="L35" s="73">
        <v>373.6</v>
      </c>
      <c r="M35" s="68" t="s">
        <v>180</v>
      </c>
      <c r="N35" s="73">
        <v>437</v>
      </c>
      <c r="O35" s="68" t="s">
        <v>180</v>
      </c>
      <c r="P35" s="73">
        <f t="shared" si="1"/>
        <v>376.53</v>
      </c>
      <c r="Q35" s="73"/>
      <c r="R35" s="74">
        <v>189</v>
      </c>
      <c r="S35" s="75" t="s">
        <v>69</v>
      </c>
      <c r="T35" s="75" t="s">
        <v>70</v>
      </c>
      <c r="U35" s="73" t="s">
        <v>209</v>
      </c>
      <c r="V35" s="73"/>
      <c r="W35" s="73"/>
      <c r="X35" s="73">
        <f t="shared" si="2"/>
        <v>39535.649999999994</v>
      </c>
      <c r="Y35" s="73">
        <f t="shared" si="4"/>
        <v>19845</v>
      </c>
      <c r="Z35" s="69">
        <f t="shared" si="3"/>
        <v>105</v>
      </c>
      <c r="AA35" s="69"/>
      <c r="AB35" s="69"/>
      <c r="AC35" s="72">
        <v>10</v>
      </c>
      <c r="AD35" s="72"/>
      <c r="AE35" s="72">
        <f>30+30</f>
        <v>60</v>
      </c>
      <c r="AF35" s="72"/>
      <c r="AG35" s="72"/>
      <c r="AH35" s="72">
        <v>10</v>
      </c>
      <c r="AI35" s="72"/>
      <c r="AJ35" s="72"/>
      <c r="AK35" s="72">
        <v>10</v>
      </c>
      <c r="AL35" s="72"/>
      <c r="AM35" s="72">
        <v>4</v>
      </c>
      <c r="AN35" s="72"/>
      <c r="AO35" s="72">
        <v>10</v>
      </c>
      <c r="AP35" s="72" t="s">
        <v>7</v>
      </c>
      <c r="AQ35" s="72">
        <v>1</v>
      </c>
      <c r="AR35" s="76" t="s">
        <v>129</v>
      </c>
    </row>
    <row r="36" spans="1:44" ht="114" thickBot="1" thickTop="1">
      <c r="A36" s="67" t="s">
        <v>181</v>
      </c>
      <c r="B36" s="68" t="s">
        <v>182</v>
      </c>
      <c r="C36" s="68" t="s">
        <v>183</v>
      </c>
      <c r="D36" s="67" t="s">
        <v>184</v>
      </c>
      <c r="E36" s="69">
        <v>17</v>
      </c>
      <c r="F36" s="70" t="s">
        <v>185</v>
      </c>
      <c r="G36" s="71" t="s">
        <v>186</v>
      </c>
      <c r="H36" s="68" t="s">
        <v>126</v>
      </c>
      <c r="I36" s="72" t="s">
        <v>127</v>
      </c>
      <c r="J36" s="73">
        <v>4164</v>
      </c>
      <c r="K36" s="68" t="s">
        <v>72</v>
      </c>
      <c r="L36" s="73">
        <v>4123</v>
      </c>
      <c r="M36" s="68" t="s">
        <v>72</v>
      </c>
      <c r="N36" s="73">
        <v>3095</v>
      </c>
      <c r="O36" s="68" t="s">
        <v>72</v>
      </c>
      <c r="P36" s="73">
        <f t="shared" si="1"/>
        <v>3794</v>
      </c>
      <c r="Q36" s="73"/>
      <c r="R36" s="74">
        <v>3300</v>
      </c>
      <c r="S36" s="75" t="s">
        <v>73</v>
      </c>
      <c r="T36" s="75" t="s">
        <v>74</v>
      </c>
      <c r="U36" s="73" t="s">
        <v>208</v>
      </c>
      <c r="V36" s="73">
        <v>3830</v>
      </c>
      <c r="W36" s="73" t="s">
        <v>187</v>
      </c>
      <c r="X36" s="73">
        <f t="shared" si="2"/>
        <v>163142</v>
      </c>
      <c r="Y36" s="73">
        <f t="shared" si="4"/>
        <v>141900</v>
      </c>
      <c r="Z36" s="69">
        <f t="shared" si="3"/>
        <v>43</v>
      </c>
      <c r="AA36" s="69"/>
      <c r="AB36" s="69"/>
      <c r="AC36" s="72">
        <v>2</v>
      </c>
      <c r="AD36" s="72" t="s">
        <v>7</v>
      </c>
      <c r="AE36" s="72" t="s">
        <v>7</v>
      </c>
      <c r="AF36" s="72">
        <v>1</v>
      </c>
      <c r="AG36" s="72" t="s">
        <v>7</v>
      </c>
      <c r="AH36" s="72" t="s">
        <v>7</v>
      </c>
      <c r="AI36" s="72" t="s">
        <v>7</v>
      </c>
      <c r="AJ36" s="72" t="s">
        <v>7</v>
      </c>
      <c r="AK36" s="72" t="s">
        <v>7</v>
      </c>
      <c r="AL36" s="72">
        <v>40</v>
      </c>
      <c r="AM36" s="72" t="s">
        <v>7</v>
      </c>
      <c r="AN36" s="72" t="s">
        <v>7</v>
      </c>
      <c r="AO36" s="72" t="s">
        <v>7</v>
      </c>
      <c r="AP36" s="72" t="s">
        <v>7</v>
      </c>
      <c r="AQ36" s="72" t="s">
        <v>7</v>
      </c>
      <c r="AR36" s="76" t="s">
        <v>129</v>
      </c>
    </row>
    <row r="37" spans="1:44" ht="46.5" thickBot="1" thickTop="1">
      <c r="A37" s="59" t="s">
        <v>121</v>
      </c>
      <c r="B37" s="60" t="s">
        <v>122</v>
      </c>
      <c r="C37" s="60" t="s">
        <v>14</v>
      </c>
      <c r="D37" s="59" t="s">
        <v>188</v>
      </c>
      <c r="E37" s="61">
        <v>18</v>
      </c>
      <c r="F37" s="62" t="s">
        <v>189</v>
      </c>
      <c r="G37" s="63" t="s">
        <v>190</v>
      </c>
      <c r="H37" s="60" t="s">
        <v>191</v>
      </c>
      <c r="I37" s="64" t="s">
        <v>127</v>
      </c>
      <c r="J37" s="65">
        <v>3919</v>
      </c>
      <c r="K37" s="60" t="s">
        <v>52</v>
      </c>
      <c r="L37" s="65">
        <v>3599</v>
      </c>
      <c r="M37" s="60" t="s">
        <v>52</v>
      </c>
      <c r="N37" s="65">
        <v>3079.12</v>
      </c>
      <c r="O37" s="60" t="s">
        <v>52</v>
      </c>
      <c r="P37" s="65">
        <f t="shared" si="1"/>
        <v>3532.37</v>
      </c>
      <c r="Q37" s="65">
        <f>P37*Z37</f>
        <v>14129.48</v>
      </c>
      <c r="R37" s="65" t="s">
        <v>128</v>
      </c>
      <c r="S37" s="65"/>
      <c r="T37" s="65"/>
      <c r="U37" s="65"/>
      <c r="V37" s="65"/>
      <c r="W37" s="65"/>
      <c r="X37" s="65">
        <f t="shared" si="2"/>
        <v>14129.48</v>
      </c>
      <c r="Y37" s="65"/>
      <c r="Z37" s="61">
        <f t="shared" si="3"/>
        <v>4</v>
      </c>
      <c r="AA37" s="61"/>
      <c r="AB37" s="61"/>
      <c r="AC37" s="64" t="s">
        <v>7</v>
      </c>
      <c r="AD37" s="64" t="s">
        <v>7</v>
      </c>
      <c r="AE37" s="64">
        <v>2</v>
      </c>
      <c r="AF37" s="64" t="s">
        <v>7</v>
      </c>
      <c r="AG37" s="64" t="s">
        <v>7</v>
      </c>
      <c r="AH37" s="64">
        <v>1</v>
      </c>
      <c r="AI37" s="64" t="s">
        <v>7</v>
      </c>
      <c r="AJ37" s="64" t="s">
        <v>7</v>
      </c>
      <c r="AK37" s="64">
        <v>1</v>
      </c>
      <c r="AL37" s="64" t="s">
        <v>7</v>
      </c>
      <c r="AM37" s="64" t="s">
        <v>7</v>
      </c>
      <c r="AN37" s="64" t="s">
        <v>7</v>
      </c>
      <c r="AO37" s="64" t="s">
        <v>7</v>
      </c>
      <c r="AP37" s="64" t="s">
        <v>7</v>
      </c>
      <c r="AQ37" s="64" t="s">
        <v>7</v>
      </c>
      <c r="AR37" s="66" t="s">
        <v>129</v>
      </c>
    </row>
    <row r="38" spans="1:44" ht="80.25" thickBot="1" thickTop="1">
      <c r="A38" s="67" t="s">
        <v>121</v>
      </c>
      <c r="B38" s="68" t="s">
        <v>122</v>
      </c>
      <c r="C38" s="68" t="s">
        <v>14</v>
      </c>
      <c r="D38" s="67" t="s">
        <v>192</v>
      </c>
      <c r="E38" s="69">
        <v>19</v>
      </c>
      <c r="F38" s="70" t="s">
        <v>193</v>
      </c>
      <c r="G38" s="71" t="s">
        <v>194</v>
      </c>
      <c r="H38" s="68" t="s">
        <v>16</v>
      </c>
      <c r="I38" s="72" t="s">
        <v>127</v>
      </c>
      <c r="J38" s="73">
        <v>1599</v>
      </c>
      <c r="K38" s="68" t="s">
        <v>16</v>
      </c>
      <c r="L38" s="73">
        <v>1458</v>
      </c>
      <c r="M38" s="68" t="s">
        <v>16</v>
      </c>
      <c r="N38" s="73">
        <v>1668.9</v>
      </c>
      <c r="O38" s="68" t="s">
        <v>16</v>
      </c>
      <c r="P38" s="73">
        <f t="shared" si="1"/>
        <v>1575.3</v>
      </c>
      <c r="Q38" s="73"/>
      <c r="R38" s="74">
        <v>1043.96</v>
      </c>
      <c r="S38" s="75" t="s">
        <v>76</v>
      </c>
      <c r="T38" s="75" t="s">
        <v>77</v>
      </c>
      <c r="U38" s="73" t="s">
        <v>208</v>
      </c>
      <c r="V38" s="73"/>
      <c r="W38" s="73"/>
      <c r="X38" s="73">
        <f t="shared" si="2"/>
        <v>12602.4</v>
      </c>
      <c r="Y38" s="73">
        <f t="shared" si="4"/>
        <v>8351.68</v>
      </c>
      <c r="Z38" s="69">
        <f t="shared" si="3"/>
        <v>8</v>
      </c>
      <c r="AA38" s="69"/>
      <c r="AB38" s="69"/>
      <c r="AC38" s="72" t="s">
        <v>7</v>
      </c>
      <c r="AD38" s="72" t="s">
        <v>7</v>
      </c>
      <c r="AE38" s="72" t="s">
        <v>7</v>
      </c>
      <c r="AF38" s="72" t="s">
        <v>7</v>
      </c>
      <c r="AG38" s="72" t="s">
        <v>7</v>
      </c>
      <c r="AH38" s="72" t="s">
        <v>7</v>
      </c>
      <c r="AI38" s="72" t="s">
        <v>7</v>
      </c>
      <c r="AJ38" s="72" t="s">
        <v>7</v>
      </c>
      <c r="AK38" s="72" t="s">
        <v>7</v>
      </c>
      <c r="AL38" s="72" t="s">
        <v>7</v>
      </c>
      <c r="AM38" s="72">
        <v>8</v>
      </c>
      <c r="AN38" s="72" t="s">
        <v>7</v>
      </c>
      <c r="AO38" s="72" t="s">
        <v>7</v>
      </c>
      <c r="AP38" s="72" t="s">
        <v>7</v>
      </c>
      <c r="AQ38" s="72" t="s">
        <v>7</v>
      </c>
      <c r="AR38" s="76" t="s">
        <v>129</v>
      </c>
    </row>
    <row r="39" spans="1:44" ht="46.5" thickBot="1" thickTop="1">
      <c r="A39" s="59" t="s">
        <v>121</v>
      </c>
      <c r="B39" s="60" t="s">
        <v>122</v>
      </c>
      <c r="C39" s="60" t="s">
        <v>14</v>
      </c>
      <c r="D39" s="59" t="s">
        <v>195</v>
      </c>
      <c r="E39" s="61">
        <v>20</v>
      </c>
      <c r="F39" s="62" t="s">
        <v>196</v>
      </c>
      <c r="G39" s="63" t="s">
        <v>197</v>
      </c>
      <c r="H39" s="60" t="s">
        <v>57</v>
      </c>
      <c r="I39" s="64" t="s">
        <v>127</v>
      </c>
      <c r="J39" s="65">
        <v>777.6</v>
      </c>
      <c r="K39" s="60" t="s">
        <v>57</v>
      </c>
      <c r="L39" s="65">
        <v>994.52</v>
      </c>
      <c r="M39" s="60" t="s">
        <v>57</v>
      </c>
      <c r="N39" s="65">
        <v>1215</v>
      </c>
      <c r="O39" s="60" t="s">
        <v>57</v>
      </c>
      <c r="P39" s="65">
        <f t="shared" si="1"/>
        <v>995.71</v>
      </c>
      <c r="Q39" s="65">
        <f>P39*Z39</f>
        <v>7965.68</v>
      </c>
      <c r="R39" s="65" t="s">
        <v>128</v>
      </c>
      <c r="S39" s="65"/>
      <c r="T39" s="65"/>
      <c r="U39" s="65"/>
      <c r="V39" s="65"/>
      <c r="W39" s="65"/>
      <c r="X39" s="65">
        <f t="shared" si="2"/>
        <v>7965.68</v>
      </c>
      <c r="Y39" s="65"/>
      <c r="Z39" s="61">
        <f t="shared" si="3"/>
        <v>8</v>
      </c>
      <c r="AA39" s="61"/>
      <c r="AB39" s="61"/>
      <c r="AC39" s="64">
        <v>2</v>
      </c>
      <c r="AD39" s="64" t="s">
        <v>7</v>
      </c>
      <c r="AE39" s="64" t="s">
        <v>7</v>
      </c>
      <c r="AF39" s="64" t="s">
        <v>7</v>
      </c>
      <c r="AG39" s="64" t="s">
        <v>7</v>
      </c>
      <c r="AH39" s="64">
        <v>2</v>
      </c>
      <c r="AI39" s="64" t="s">
        <v>7</v>
      </c>
      <c r="AJ39" s="64" t="s">
        <v>7</v>
      </c>
      <c r="AK39" s="64">
        <v>2</v>
      </c>
      <c r="AL39" s="64" t="s">
        <v>7</v>
      </c>
      <c r="AM39" s="64" t="s">
        <v>7</v>
      </c>
      <c r="AN39" s="64">
        <v>2</v>
      </c>
      <c r="AO39" s="64" t="s">
        <v>7</v>
      </c>
      <c r="AP39" s="64" t="s">
        <v>7</v>
      </c>
      <c r="AQ39" s="64" t="s">
        <v>7</v>
      </c>
      <c r="AR39" s="66" t="s">
        <v>129</v>
      </c>
    </row>
    <row r="40" spans="1:44" ht="24.75" thickBot="1" thickTop="1">
      <c r="A40" s="111" t="s">
        <v>198</v>
      </c>
      <c r="B40" s="111"/>
      <c r="C40" s="111"/>
      <c r="D40" s="111"/>
      <c r="E40" s="111"/>
      <c r="F40" s="111"/>
      <c r="G40" s="111"/>
      <c r="H40" s="111"/>
      <c r="I40" s="111"/>
      <c r="J40" s="111"/>
      <c r="K40" s="111"/>
      <c r="L40" s="111"/>
      <c r="M40" s="111"/>
      <c r="N40" s="111"/>
      <c r="O40" s="111"/>
      <c r="P40" s="111"/>
      <c r="Q40" s="78">
        <f>SUM(Q20:Q39)</f>
        <v>135009.62</v>
      </c>
      <c r="R40" s="79"/>
      <c r="S40" s="79"/>
      <c r="T40" s="79"/>
      <c r="U40" s="79"/>
      <c r="V40" s="80"/>
      <c r="W40" s="80"/>
      <c r="X40" s="81">
        <f>SUM(X20:X39)</f>
        <v>424223.58</v>
      </c>
      <c r="Y40" s="81">
        <f>SUM(Y21:Y39)</f>
        <v>229356.34</v>
      </c>
      <c r="Z40" s="82">
        <f>SUM(Z20:Z39)</f>
        <v>464</v>
      </c>
      <c r="AA40" s="83" t="s">
        <v>199</v>
      </c>
      <c r="AB40" s="84">
        <f>SUM(AB20:AB39)</f>
        <v>6470</v>
      </c>
      <c r="AC40" s="85"/>
      <c r="AD40" s="85"/>
      <c r="AE40" s="105"/>
      <c r="AF40" s="105"/>
      <c r="AG40" s="105"/>
      <c r="AH40" s="105"/>
      <c r="AI40" s="105"/>
      <c r="AJ40" s="105"/>
      <c r="AK40" s="105"/>
      <c r="AL40" s="105"/>
      <c r="AM40" s="105"/>
      <c r="AN40" s="105"/>
      <c r="AO40" s="105"/>
      <c r="AP40" s="86"/>
      <c r="AQ40" s="86"/>
      <c r="AR40" s="87"/>
    </row>
    <row r="41" spans="1:44" ht="13.5" thickTop="1">
      <c r="A41" s="106" t="s">
        <v>200</v>
      </c>
      <c r="B41" s="107"/>
      <c r="C41" s="107"/>
      <c r="D41" s="107"/>
      <c r="E41" s="107"/>
      <c r="F41"/>
      <c r="G41"/>
      <c r="H41"/>
      <c r="I41" s="88"/>
      <c r="J41" s="89"/>
      <c r="K41"/>
      <c r="L41" s="89"/>
      <c r="M41"/>
      <c r="N41" s="89"/>
      <c r="O41"/>
      <c r="P41" s="89"/>
      <c r="Q41" s="89"/>
      <c r="R41" s="89"/>
      <c r="S41" s="89"/>
      <c r="T41" s="89"/>
      <c r="U41" s="89"/>
      <c r="V41" s="90"/>
      <c r="W41" s="90"/>
      <c r="X41" s="89"/>
      <c r="Y41" s="89"/>
      <c r="Z41" s="91"/>
      <c r="AA41" s="92"/>
      <c r="AB41" s="92"/>
      <c r="AC41"/>
      <c r="AD41"/>
      <c r="AE41"/>
      <c r="AF41"/>
      <c r="AG41"/>
      <c r="AH41"/>
      <c r="AI41"/>
      <c r="AJ41"/>
      <c r="AK41"/>
      <c r="AL41"/>
      <c r="AM41"/>
      <c r="AN41"/>
      <c r="AO41"/>
      <c r="AP41"/>
      <c r="AQ41"/>
      <c r="AR41"/>
    </row>
    <row r="42" spans="1:44" ht="12.75">
      <c r="A42"/>
      <c r="B42"/>
      <c r="C42"/>
      <c r="D42"/>
      <c r="E42" s="91"/>
      <c r="F42"/>
      <c r="G42"/>
      <c r="H42"/>
      <c r="I42" s="88"/>
      <c r="J42" s="89"/>
      <c r="K42"/>
      <c r="L42" s="89"/>
      <c r="M42"/>
      <c r="N42" s="89"/>
      <c r="O42"/>
      <c r="P42" s="89"/>
      <c r="Q42" s="89"/>
      <c r="R42" s="89"/>
      <c r="S42" s="89"/>
      <c r="T42" s="89"/>
      <c r="U42" s="89"/>
      <c r="V42" s="90"/>
      <c r="W42" s="90"/>
      <c r="X42" s="89"/>
      <c r="Y42" s="89"/>
      <c r="Z42" s="91"/>
      <c r="AA42" s="92"/>
      <c r="AB42" s="92"/>
      <c r="AC42"/>
      <c r="AD42"/>
      <c r="AE42"/>
      <c r="AF42"/>
      <c r="AG42"/>
      <c r="AH42"/>
      <c r="AI42"/>
      <c r="AJ42"/>
      <c r="AK42"/>
      <c r="AL42"/>
      <c r="AM42"/>
      <c r="AN42"/>
      <c r="AO42"/>
      <c r="AP42"/>
      <c r="AQ42"/>
      <c r="AR42"/>
    </row>
    <row r="43" spans="1:44" ht="12.75">
      <c r="A43"/>
      <c r="B43"/>
      <c r="C43"/>
      <c r="D43"/>
      <c r="E43" s="91"/>
      <c r="F43"/>
      <c r="G43"/>
      <c r="H43"/>
      <c r="I43" s="88"/>
      <c r="J43" s="89"/>
      <c r="K43"/>
      <c r="L43" s="89"/>
      <c r="M43"/>
      <c r="N43" s="89"/>
      <c r="O43"/>
      <c r="P43" s="89"/>
      <c r="Q43" s="89"/>
      <c r="R43" s="89"/>
      <c r="S43" s="89"/>
      <c r="T43" s="89"/>
      <c r="U43" s="89"/>
      <c r="V43" s="90"/>
      <c r="W43" s="90"/>
      <c r="X43" s="89"/>
      <c r="Y43" s="89"/>
      <c r="Z43" s="91"/>
      <c r="AA43" s="92"/>
      <c r="AB43" s="92"/>
      <c r="AC43"/>
      <c r="AD43"/>
      <c r="AE43"/>
      <c r="AF43"/>
      <c r="AG43"/>
      <c r="AH43"/>
      <c r="AI43"/>
      <c r="AJ43"/>
      <c r="AK43"/>
      <c r="AL43"/>
      <c r="AM43"/>
      <c r="AN43"/>
      <c r="AO43"/>
      <c r="AP43"/>
      <c r="AQ43"/>
      <c r="AR43"/>
    </row>
    <row r="44" spans="1:44" ht="12.75">
      <c r="A44"/>
      <c r="B44"/>
      <c r="C44"/>
      <c r="D44"/>
      <c r="E44" s="91"/>
      <c r="F44"/>
      <c r="G44"/>
      <c r="H44"/>
      <c r="I44" s="88"/>
      <c r="J44" s="89"/>
      <c r="K44"/>
      <c r="L44" s="89"/>
      <c r="M44"/>
      <c r="N44" s="89"/>
      <c r="O44"/>
      <c r="P44" s="89"/>
      <c r="Q44" s="89"/>
      <c r="R44" s="89"/>
      <c r="S44" s="89"/>
      <c r="T44" s="89"/>
      <c r="U44" s="89"/>
      <c r="V44" s="90"/>
      <c r="W44" s="90"/>
      <c r="X44" s="89"/>
      <c r="Y44" s="89"/>
      <c r="Z44" s="91"/>
      <c r="AA44" s="92"/>
      <c r="AB44" s="92"/>
      <c r="AC44"/>
      <c r="AD44"/>
      <c r="AE44"/>
      <c r="AF44"/>
      <c r="AG44"/>
      <c r="AH44"/>
      <c r="AI44"/>
      <c r="AJ44"/>
      <c r="AK44"/>
      <c r="AL44"/>
      <c r="AM44"/>
      <c r="AN44"/>
      <c r="AO44"/>
      <c r="AP44"/>
      <c r="AQ44"/>
      <c r="AR44"/>
    </row>
    <row r="45" spans="1:44" ht="13.5" thickBot="1">
      <c r="A45"/>
      <c r="B45"/>
      <c r="C45"/>
      <c r="D45"/>
      <c r="E45"/>
      <c r="F45"/>
      <c r="G45"/>
      <c r="H45"/>
      <c r="I45"/>
      <c r="J45"/>
      <c r="K45"/>
      <c r="L45"/>
      <c r="M45"/>
      <c r="N45"/>
      <c r="O45"/>
      <c r="P45"/>
      <c r="Q45"/>
      <c r="R45"/>
      <c r="S45"/>
      <c r="T45"/>
      <c r="U45"/>
      <c r="V45" s="93"/>
      <c r="W45" s="93"/>
      <c r="X45"/>
      <c r="Y45"/>
      <c r="Z45"/>
      <c r="AA45" s="93"/>
      <c r="AB45" s="93"/>
      <c r="AC45"/>
      <c r="AD45"/>
      <c r="AE45"/>
      <c r="AF45"/>
      <c r="AG45"/>
      <c r="AH45"/>
      <c r="AI45"/>
      <c r="AJ45"/>
      <c r="AK45"/>
      <c r="AL45"/>
      <c r="AM45"/>
      <c r="AN45"/>
      <c r="AO45"/>
      <c r="AP45"/>
      <c r="AQ45"/>
      <c r="AR45"/>
    </row>
    <row r="46" spans="1:44" ht="14.25" thickBot="1" thickTop="1">
      <c r="A46"/>
      <c r="B46"/>
      <c r="C46" s="94" t="s">
        <v>198</v>
      </c>
      <c r="D46"/>
      <c r="E46"/>
      <c r="F46"/>
      <c r="G46"/>
      <c r="H46"/>
      <c r="I46"/>
      <c r="J46"/>
      <c r="K46"/>
      <c r="L46"/>
      <c r="M46"/>
      <c r="N46"/>
      <c r="O46"/>
      <c r="P46"/>
      <c r="Q46"/>
      <c r="R46"/>
      <c r="S46"/>
      <c r="T46"/>
      <c r="U46"/>
      <c r="V46" s="93"/>
      <c r="W46" s="93"/>
      <c r="X46"/>
      <c r="Y46"/>
      <c r="Z46"/>
      <c r="AA46" s="93"/>
      <c r="AB46" s="93"/>
      <c r="AC46"/>
      <c r="AD46"/>
      <c r="AE46"/>
      <c r="AF46"/>
      <c r="AG46"/>
      <c r="AH46"/>
      <c r="AI46"/>
      <c r="AJ46"/>
      <c r="AK46"/>
      <c r="AL46"/>
      <c r="AM46"/>
      <c r="AN46"/>
      <c r="AO46"/>
      <c r="AP46"/>
      <c r="AQ46"/>
      <c r="AR46"/>
    </row>
    <row r="47" spans="1:44" ht="14.25" thickBot="1" thickTop="1">
      <c r="A47" s="108" t="s">
        <v>201</v>
      </c>
      <c r="B47" s="108"/>
      <c r="C47" s="95">
        <v>9</v>
      </c>
      <c r="D47"/>
      <c r="E47"/>
      <c r="F47"/>
      <c r="G47"/>
      <c r="H47"/>
      <c r="I47"/>
      <c r="J47"/>
      <c r="K47"/>
      <c r="L47"/>
      <c r="M47"/>
      <c r="N47"/>
      <c r="O47"/>
      <c r="P47"/>
      <c r="Q47"/>
      <c r="R47"/>
      <c r="S47"/>
      <c r="T47"/>
      <c r="U47"/>
      <c r="V47" s="93"/>
      <c r="W47" s="93"/>
      <c r="X47"/>
      <c r="Y47"/>
      <c r="Z47"/>
      <c r="AA47" s="93"/>
      <c r="AB47" s="93"/>
      <c r="AC47"/>
      <c r="AD47"/>
      <c r="AE47"/>
      <c r="AF47"/>
      <c r="AG47"/>
      <c r="AH47"/>
      <c r="AI47"/>
      <c r="AJ47"/>
      <c r="AK47"/>
      <c r="AL47"/>
      <c r="AM47"/>
      <c r="AN47"/>
      <c r="AO47"/>
      <c r="AP47"/>
      <c r="AQ47"/>
      <c r="AR47"/>
    </row>
    <row r="48" spans="1:44" ht="39.75" thickBot="1" thickTop="1">
      <c r="A48" s="96" t="s">
        <v>202</v>
      </c>
      <c r="B48" s="97" t="s">
        <v>203</v>
      </c>
      <c r="C48" s="94" t="s">
        <v>204</v>
      </c>
      <c r="D48"/>
      <c r="E48"/>
      <c r="F48"/>
      <c r="G48"/>
      <c r="H48"/>
      <c r="I48"/>
      <c r="J48"/>
      <c r="K48"/>
      <c r="L48"/>
      <c r="M48"/>
      <c r="N48"/>
      <c r="O48"/>
      <c r="P48"/>
      <c r="Q48"/>
      <c r="R48"/>
      <c r="S48"/>
      <c r="T48"/>
      <c r="U48"/>
      <c r="V48" s="93"/>
      <c r="W48" s="93"/>
      <c r="X48"/>
      <c r="Y48"/>
      <c r="Z48" s="98" t="s">
        <v>205</v>
      </c>
      <c r="AA48" s="99">
        <f>AB40+Y40</f>
        <v>235826.34</v>
      </c>
      <c r="AB48" s="93"/>
      <c r="AC48"/>
      <c r="AD48"/>
      <c r="AE48"/>
      <c r="AF48"/>
      <c r="AG48"/>
      <c r="AH48"/>
      <c r="AI48"/>
      <c r="AJ48"/>
      <c r="AK48"/>
      <c r="AL48"/>
      <c r="AM48"/>
      <c r="AN48"/>
      <c r="AO48"/>
      <c r="AP48"/>
      <c r="AQ48"/>
      <c r="AR48"/>
    </row>
    <row r="49" spans="1:44" ht="39.75" thickBot="1" thickTop="1">
      <c r="A49" s="100" t="s">
        <v>206</v>
      </c>
      <c r="B49" s="101">
        <v>7</v>
      </c>
      <c r="C49" s="102">
        <f>B49/C47</f>
        <v>0.7777777777777778</v>
      </c>
      <c r="D49"/>
      <c r="E49"/>
      <c r="F49"/>
      <c r="G49"/>
      <c r="H49"/>
      <c r="I49"/>
      <c r="J49"/>
      <c r="K49"/>
      <c r="L49"/>
      <c r="M49"/>
      <c r="N49"/>
      <c r="O49"/>
      <c r="P49"/>
      <c r="Q49"/>
      <c r="R49"/>
      <c r="S49"/>
      <c r="T49"/>
      <c r="U49"/>
      <c r="V49" s="93"/>
      <c r="W49" s="93"/>
      <c r="X49"/>
      <c r="Y49"/>
      <c r="Z49"/>
      <c r="AA49" s="93"/>
      <c r="AB49" s="93"/>
      <c r="AC49"/>
      <c r="AD49"/>
      <c r="AE49"/>
      <c r="AF49"/>
      <c r="AG49"/>
      <c r="AH49"/>
      <c r="AI49"/>
      <c r="AJ49"/>
      <c r="AK49"/>
      <c r="AL49"/>
      <c r="AM49"/>
      <c r="AN49"/>
      <c r="AO49"/>
      <c r="AP49"/>
      <c r="AQ49"/>
      <c r="AR49"/>
    </row>
    <row r="50" spans="1:44" ht="61.5" thickBot="1" thickTop="1">
      <c r="A50" s="103" t="s">
        <v>169</v>
      </c>
      <c r="B50" s="101">
        <v>2</v>
      </c>
      <c r="C50" s="102">
        <f>B50/C47</f>
        <v>0.2222222222222222</v>
      </c>
      <c r="D50"/>
      <c r="E50"/>
      <c r="F50"/>
      <c r="G50"/>
      <c r="H50"/>
      <c r="I50"/>
      <c r="J50"/>
      <c r="K50"/>
      <c r="L50"/>
      <c r="M50"/>
      <c r="N50"/>
      <c r="O50"/>
      <c r="P50"/>
      <c r="Q50"/>
      <c r="R50"/>
      <c r="S50"/>
      <c r="T50"/>
      <c r="U50"/>
      <c r="V50" s="93"/>
      <c r="W50" s="93"/>
      <c r="X50"/>
      <c r="Y50"/>
      <c r="Z50"/>
      <c r="AA50" s="93"/>
      <c r="AB50" s="93"/>
      <c r="AC50"/>
      <c r="AD50"/>
      <c r="AE50"/>
      <c r="AF50"/>
      <c r="AG50"/>
      <c r="AH50"/>
      <c r="AI50"/>
      <c r="AJ50"/>
      <c r="AK50"/>
      <c r="AL50"/>
      <c r="AM50"/>
      <c r="AN50"/>
      <c r="AO50"/>
      <c r="AP50"/>
      <c r="AQ50"/>
      <c r="AR50"/>
    </row>
    <row r="51" spans="1:44" ht="13.5" thickTop="1">
      <c r="A51"/>
      <c r="B51"/>
      <c r="C51"/>
      <c r="D51"/>
      <c r="E51"/>
      <c r="F51"/>
      <c r="G51"/>
      <c r="H51"/>
      <c r="I51"/>
      <c r="J51"/>
      <c r="K51"/>
      <c r="L51"/>
      <c r="M51"/>
      <c r="N51"/>
      <c r="O51"/>
      <c r="P51"/>
      <c r="Q51"/>
      <c r="R51"/>
      <c r="S51"/>
      <c r="T51"/>
      <c r="U51"/>
      <c r="V51" s="93"/>
      <c r="W51" s="93"/>
      <c r="X51"/>
      <c r="Y51"/>
      <c r="Z51"/>
      <c r="AA51" s="93"/>
      <c r="AB51" s="93"/>
      <c r="AC51"/>
      <c r="AD51"/>
      <c r="AE51"/>
      <c r="AF51"/>
      <c r="AG51"/>
      <c r="AH51"/>
      <c r="AI51"/>
      <c r="AJ51"/>
      <c r="AK51"/>
      <c r="AL51"/>
      <c r="AM51"/>
      <c r="AN51"/>
      <c r="AO51"/>
      <c r="AP51"/>
      <c r="AQ51"/>
      <c r="AR51"/>
    </row>
    <row r="52" spans="1:44" ht="12.75">
      <c r="A52"/>
      <c r="B52"/>
      <c r="C52"/>
      <c r="D52"/>
      <c r="E52"/>
      <c r="F52"/>
      <c r="G52"/>
      <c r="H52"/>
      <c r="I52"/>
      <c r="J52"/>
      <c r="K52"/>
      <c r="L52"/>
      <c r="M52"/>
      <c r="N52"/>
      <c r="O52"/>
      <c r="P52"/>
      <c r="Q52"/>
      <c r="R52"/>
      <c r="S52"/>
      <c r="T52"/>
      <c r="U52"/>
      <c r="V52" s="93"/>
      <c r="W52" s="93"/>
      <c r="X52"/>
      <c r="Y52"/>
      <c r="Z52"/>
      <c r="AA52" s="93"/>
      <c r="AB52" s="93"/>
      <c r="AC52"/>
      <c r="AD52"/>
      <c r="AE52"/>
      <c r="AF52"/>
      <c r="AG52"/>
      <c r="AH52"/>
      <c r="AI52"/>
      <c r="AJ52"/>
      <c r="AK52"/>
      <c r="AL52"/>
      <c r="AM52"/>
      <c r="AN52"/>
      <c r="AO52"/>
      <c r="AP52"/>
      <c r="AQ52"/>
      <c r="AR52"/>
    </row>
  </sheetData>
  <sheetProtection/>
  <autoFilter ref="A5:Z18"/>
  <mergeCells count="8">
    <mergeCell ref="AE40:AO40"/>
    <mergeCell ref="A41:E41"/>
    <mergeCell ref="A47:B47"/>
    <mergeCell ref="A1:Z1"/>
    <mergeCell ref="A2:Z2"/>
    <mergeCell ref="A18:C18"/>
    <mergeCell ref="A17:K17"/>
    <mergeCell ref="A40:P40"/>
  </mergeCells>
  <printOptions/>
  <pageMargins left="0" right="0" top="0" bottom="0" header="0.5118110236220472" footer="0.5118110236220472"/>
  <pageSetup horizontalDpi="300" verticalDpi="300" orientation="landscape" scale="3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dc:creator>
  <cp:keywords/>
  <dc:description/>
  <cp:lastModifiedBy>Bruno Ruthes de Lima</cp:lastModifiedBy>
  <cp:lastPrinted>2014-10-03T12:58:05Z</cp:lastPrinted>
  <dcterms:created xsi:type="dcterms:W3CDTF">2014-04-30T13:08:57Z</dcterms:created>
  <dcterms:modified xsi:type="dcterms:W3CDTF">2015-04-13T20:47:31Z</dcterms:modified>
  <cp:category/>
  <cp:version/>
  <cp:contentType/>
  <cp:contentStatus/>
</cp:coreProperties>
</file>