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 windowWidth="27795" windowHeight="12780"/>
  </bookViews>
  <sheets>
    <sheet name="GLOBAL" sheetId="1" r:id="rId1"/>
  </sheets>
  <definedNames>
    <definedName name="_xlnm._FilterDatabase" localSheetId="0" hidden="1">GLOBAL!$A$13:$AP$69</definedName>
    <definedName name="_xlnm.Print_Area" localSheetId="0">GLOBAL!$A$9:$I$58</definedName>
    <definedName name="_xlnm.Print_Titles" localSheetId="0">GLOBAL!$9:$32</definedName>
  </definedNames>
  <calcPr calcId="145621"/>
</workbook>
</file>

<file path=xl/calcChain.xml><?xml version="1.0" encoding="utf-8"?>
<calcChain xmlns="http://schemas.openxmlformats.org/spreadsheetml/2006/main">
  <c r="C78" i="1" l="1"/>
  <c r="C77" i="1"/>
  <c r="A69" i="1"/>
  <c r="BA68" i="1"/>
  <c r="BC68" i="1" s="1"/>
  <c r="AZ68" i="1"/>
  <c r="AE68" i="1"/>
  <c r="Z68" i="1"/>
  <c r="Y68" i="1"/>
  <c r="AC68" i="1" s="1"/>
  <c r="BC67" i="1"/>
  <c r="AZ67" i="1"/>
  <c r="BA67" i="1" s="1"/>
  <c r="AR67" i="1"/>
  <c r="AE67" i="1"/>
  <c r="Z67" i="1"/>
  <c r="Y67" i="1"/>
  <c r="AC67" i="1" s="1"/>
  <c r="BC66" i="1"/>
  <c r="AZ66" i="1"/>
  <c r="BA66" i="1" s="1"/>
  <c r="Z66" i="1"/>
  <c r="Y66" i="1"/>
  <c r="AE66" i="1" s="1"/>
  <c r="BA65" i="1"/>
  <c r="BC65" i="1" s="1"/>
  <c r="AZ65" i="1"/>
  <c r="AE65" i="1"/>
  <c r="AC65" i="1"/>
  <c r="Z65" i="1"/>
  <c r="BB64" i="1"/>
  <c r="Z64" i="1" s="1"/>
  <c r="AZ64" i="1"/>
  <c r="BA64" i="1" s="1"/>
  <c r="AE64" i="1"/>
  <c r="BB63" i="1"/>
  <c r="BA63" i="1"/>
  <c r="BC63" i="1" s="1"/>
  <c r="AZ63" i="1"/>
  <c r="AE63" i="1"/>
  <c r="Z63" i="1"/>
  <c r="Y63" i="1"/>
  <c r="AC63" i="1" s="1"/>
  <c r="AZ62" i="1"/>
  <c r="BA62" i="1" s="1"/>
  <c r="BC62" i="1" s="1"/>
  <c r="AE62" i="1"/>
  <c r="AC62" i="1"/>
  <c r="Z62" i="1"/>
  <c r="BC61" i="1"/>
  <c r="AZ61" i="1"/>
  <c r="BA61" i="1" s="1"/>
  <c r="Z61" i="1"/>
  <c r="Y61" i="1"/>
  <c r="AE61" i="1" s="1"/>
  <c r="BA60" i="1"/>
  <c r="BC60" i="1" s="1"/>
  <c r="AZ60" i="1"/>
  <c r="AE60" i="1"/>
  <c r="AC60" i="1"/>
  <c r="Z60" i="1"/>
  <c r="BA59" i="1"/>
  <c r="BC59" i="1" s="1"/>
  <c r="AZ59" i="1"/>
  <c r="AE59" i="1"/>
  <c r="AC59" i="1"/>
  <c r="Z59" i="1"/>
  <c r="BA58" i="1"/>
  <c r="BC58" i="1" s="1"/>
  <c r="AZ58" i="1"/>
  <c r="AE58" i="1"/>
  <c r="Z58" i="1"/>
  <c r="Y58" i="1"/>
  <c r="AC58" i="1" s="1"/>
  <c r="BB57" i="1"/>
  <c r="BA57" i="1"/>
  <c r="BC57" i="1" s="1"/>
  <c r="AZ57" i="1"/>
  <c r="AE57" i="1"/>
  <c r="Z57" i="1"/>
  <c r="Y57" i="1"/>
  <c r="AC57" i="1" s="1"/>
  <c r="BB56" i="1"/>
  <c r="BA56" i="1"/>
  <c r="BC56" i="1" s="1"/>
  <c r="AZ56" i="1"/>
  <c r="AE56" i="1"/>
  <c r="AC56" i="1"/>
  <c r="Z56" i="1"/>
  <c r="BB55" i="1"/>
  <c r="Z55" i="1" s="1"/>
  <c r="AZ55" i="1"/>
  <c r="BA55" i="1" s="1"/>
  <c r="AE55" i="1"/>
  <c r="BC54" i="1"/>
  <c r="AZ54" i="1"/>
  <c r="BA54" i="1" s="1"/>
  <c r="Z54" i="1"/>
  <c r="Y54" i="1"/>
  <c r="AE54" i="1" s="1"/>
  <c r="BA53" i="1"/>
  <c r="BC53" i="1" s="1"/>
  <c r="AZ53" i="1"/>
  <c r="AE53" i="1"/>
  <c r="Z53" i="1"/>
  <c r="Y53" i="1"/>
  <c r="AC53" i="1" s="1"/>
  <c r="BB52" i="1"/>
  <c r="BA52" i="1"/>
  <c r="BC52" i="1" s="1"/>
  <c r="AZ52" i="1"/>
  <c r="AE52" i="1"/>
  <c r="AC52" i="1"/>
  <c r="Z52" i="1"/>
  <c r="BA51" i="1"/>
  <c r="BC51" i="1" s="1"/>
  <c r="AZ51" i="1"/>
  <c r="AE51" i="1"/>
  <c r="AC51" i="1"/>
  <c r="Z51" i="1"/>
  <c r="BB50" i="1"/>
  <c r="Z50" i="1" s="1"/>
  <c r="AZ50" i="1"/>
  <c r="BA50" i="1" s="1"/>
  <c r="AC50" i="1"/>
  <c r="Y50" i="1"/>
  <c r="AE50" i="1" s="1"/>
  <c r="BA49" i="1"/>
  <c r="BC49" i="1" s="1"/>
  <c r="AZ49" i="1"/>
  <c r="AE49" i="1"/>
  <c r="Z49" i="1"/>
  <c r="Y49" i="1"/>
  <c r="AC49" i="1" s="1"/>
  <c r="AZ48" i="1"/>
  <c r="BA48" i="1" s="1"/>
  <c r="BC48" i="1" s="1"/>
  <c r="AE48" i="1"/>
  <c r="AC48" i="1"/>
  <c r="Z48" i="1"/>
  <c r="BC47" i="1"/>
  <c r="AZ47" i="1"/>
  <c r="BA47" i="1" s="1"/>
  <c r="AE47" i="1"/>
  <c r="AC47" i="1"/>
  <c r="Z47" i="1"/>
  <c r="AZ46" i="1"/>
  <c r="BA46" i="1" s="1"/>
  <c r="BC46" i="1" s="1"/>
  <c r="AE46" i="1"/>
  <c r="AC46" i="1"/>
  <c r="Z46" i="1"/>
  <c r="BC45" i="1"/>
  <c r="AZ45" i="1"/>
  <c r="BA45" i="1" s="1"/>
  <c r="AE45" i="1"/>
  <c r="AC45" i="1"/>
  <c r="Z45" i="1"/>
  <c r="BB44" i="1"/>
  <c r="BA44" i="1"/>
  <c r="BC44" i="1" s="1"/>
  <c r="AZ44" i="1"/>
  <c r="AE44" i="1"/>
  <c r="Z44" i="1"/>
  <c r="Y44" i="1"/>
  <c r="AC44" i="1" s="1"/>
  <c r="BC43" i="1"/>
  <c r="AZ43" i="1"/>
  <c r="BA43" i="1" s="1"/>
  <c r="AE43" i="1"/>
  <c r="AC43" i="1"/>
  <c r="Z43" i="1"/>
  <c r="AZ42" i="1"/>
  <c r="BA42" i="1" s="1"/>
  <c r="BC42" i="1" s="1"/>
  <c r="Z42" i="1"/>
  <c r="Y42" i="1"/>
  <c r="AE42" i="1" s="1"/>
  <c r="BA41" i="1"/>
  <c r="BC41" i="1" s="1"/>
  <c r="AZ41" i="1"/>
  <c r="AE41" i="1"/>
  <c r="Z41" i="1"/>
  <c r="Y41" i="1"/>
  <c r="AC41" i="1" s="1"/>
  <c r="BB40" i="1"/>
  <c r="BA40" i="1"/>
  <c r="BC40" i="1" s="1"/>
  <c r="AZ40" i="1"/>
  <c r="AE40" i="1"/>
  <c r="AC40" i="1"/>
  <c r="Z40" i="1"/>
  <c r="BA39" i="1"/>
  <c r="BC39" i="1" s="1"/>
  <c r="AZ39" i="1"/>
  <c r="AE39" i="1"/>
  <c r="Z39" i="1"/>
  <c r="Y39" i="1"/>
  <c r="AC39" i="1" s="1"/>
  <c r="BB38" i="1"/>
  <c r="BA38" i="1"/>
  <c r="BC38" i="1" s="1"/>
  <c r="AZ38" i="1"/>
  <c r="AE38" i="1"/>
  <c r="AC38" i="1"/>
  <c r="Z38" i="1"/>
  <c r="BA37" i="1"/>
  <c r="BC37" i="1" s="1"/>
  <c r="AZ37" i="1"/>
  <c r="AE37" i="1"/>
  <c r="Z37" i="1"/>
  <c r="Y37" i="1"/>
  <c r="AC37" i="1" s="1"/>
  <c r="AZ36" i="1"/>
  <c r="BA36" i="1" s="1"/>
  <c r="BC36" i="1" s="1"/>
  <c r="Z36" i="1"/>
  <c r="Y36" i="1"/>
  <c r="AE36" i="1" s="1"/>
  <c r="BB35" i="1"/>
  <c r="Z35" i="1" s="1"/>
  <c r="AZ35" i="1"/>
  <c r="BA35" i="1" s="1"/>
  <c r="AC35" i="1"/>
  <c r="Y35" i="1"/>
  <c r="AE35" i="1" s="1"/>
  <c r="BB34" i="1"/>
  <c r="Z34" i="1" s="1"/>
  <c r="AZ34" i="1"/>
  <c r="BA34" i="1" s="1"/>
  <c r="AE34" i="1"/>
  <c r="BC33" i="1"/>
  <c r="AZ33" i="1"/>
  <c r="BA33" i="1" s="1"/>
  <c r="Z33" i="1"/>
  <c r="Y33" i="1"/>
  <c r="AE33" i="1" s="1"/>
  <c r="BB32" i="1"/>
  <c r="Z32" i="1" s="1"/>
  <c r="AZ32" i="1"/>
  <c r="BA32" i="1" s="1"/>
  <c r="BC32" i="1" s="1"/>
  <c r="AE32" i="1"/>
  <c r="AC32" i="1"/>
  <c r="T32" i="1"/>
  <c r="BA31" i="1"/>
  <c r="BC31" i="1" s="1"/>
  <c r="AZ31" i="1"/>
  <c r="Z31" i="1"/>
  <c r="Y31" i="1"/>
  <c r="T31" i="1" s="1"/>
  <c r="T70" i="1" s="1"/>
  <c r="AZ30" i="1"/>
  <c r="BA30" i="1" s="1"/>
  <c r="BC30" i="1" s="1"/>
  <c r="AE30" i="1"/>
  <c r="AC30" i="1"/>
  <c r="Z30" i="1"/>
  <c r="BC29" i="1"/>
  <c r="AZ29" i="1"/>
  <c r="BA29" i="1" s="1"/>
  <c r="AE29" i="1"/>
  <c r="AC29" i="1"/>
  <c r="Z29" i="1"/>
  <c r="AZ28" i="1"/>
  <c r="BA28" i="1" s="1"/>
  <c r="BC28" i="1" s="1"/>
  <c r="AE28" i="1"/>
  <c r="AC28" i="1"/>
  <c r="Z28" i="1"/>
  <c r="BC27" i="1"/>
  <c r="AZ27" i="1"/>
  <c r="BA27" i="1" s="1"/>
  <c r="AE27" i="1"/>
  <c r="AC27" i="1"/>
  <c r="Z27" i="1"/>
  <c r="AZ26" i="1"/>
  <c r="BA26" i="1" s="1"/>
  <c r="BC26" i="1" s="1"/>
  <c r="AE26" i="1"/>
  <c r="AC26" i="1"/>
  <c r="Z26" i="1"/>
  <c r="BB25" i="1"/>
  <c r="BA25" i="1"/>
  <c r="BC25" i="1" s="1"/>
  <c r="AZ25" i="1"/>
  <c r="AE25" i="1"/>
  <c r="Z25" i="1"/>
  <c r="Y25" i="1"/>
  <c r="AC25" i="1" s="1"/>
  <c r="BB24" i="1"/>
  <c r="BA24" i="1"/>
  <c r="BC24" i="1" s="1"/>
  <c r="AZ24" i="1"/>
  <c r="AE24" i="1"/>
  <c r="Z24" i="1"/>
  <c r="Y24" i="1"/>
  <c r="AC24" i="1" s="1"/>
  <c r="BB23" i="1"/>
  <c r="BA23" i="1"/>
  <c r="BC23" i="1" s="1"/>
  <c r="AZ23" i="1"/>
  <c r="AE23" i="1"/>
  <c r="Z23" i="1"/>
  <c r="Y23" i="1"/>
  <c r="AC23" i="1" s="1"/>
  <c r="AZ22" i="1"/>
  <c r="BA22" i="1" s="1"/>
  <c r="BC22" i="1" s="1"/>
  <c r="AE22" i="1"/>
  <c r="AC22" i="1"/>
  <c r="Z22" i="1"/>
  <c r="BC21" i="1"/>
  <c r="AZ21" i="1"/>
  <c r="BA21" i="1" s="1"/>
  <c r="AG21" i="1"/>
  <c r="AE21" i="1"/>
  <c r="AC21" i="1"/>
  <c r="Z21" i="1"/>
  <c r="BA20" i="1"/>
  <c r="BC20" i="1" s="1"/>
  <c r="AZ20" i="1"/>
  <c r="AE20" i="1"/>
  <c r="Z20" i="1"/>
  <c r="Y20" i="1"/>
  <c r="AC20" i="1" s="1"/>
  <c r="AZ19" i="1"/>
  <c r="BA19" i="1" s="1"/>
  <c r="BC19" i="1" s="1"/>
  <c r="AE19" i="1"/>
  <c r="AC19" i="1"/>
  <c r="Z19" i="1"/>
  <c r="BC18" i="1"/>
  <c r="AZ18" i="1"/>
  <c r="BA18" i="1" s="1"/>
  <c r="AE18" i="1"/>
  <c r="AC18" i="1"/>
  <c r="Z18" i="1"/>
  <c r="AZ17" i="1"/>
  <c r="BA17" i="1" s="1"/>
  <c r="BC17" i="1" s="1"/>
  <c r="AE17" i="1"/>
  <c r="AC17" i="1"/>
  <c r="Z17" i="1"/>
  <c r="BC16" i="1"/>
  <c r="AZ16" i="1"/>
  <c r="BA16" i="1" s="1"/>
  <c r="Z16" i="1"/>
  <c r="Y16" i="1"/>
  <c r="AE16" i="1" s="1"/>
  <c r="AL15" i="1"/>
  <c r="AZ15" i="1" s="1"/>
  <c r="BA15" i="1" s="1"/>
  <c r="BC15" i="1" s="1"/>
  <c r="Z15" i="1"/>
  <c r="Y15" i="1"/>
  <c r="AE15" i="1" s="1"/>
  <c r="AC31" i="1" l="1"/>
  <c r="AC54" i="1"/>
  <c r="AC61" i="1"/>
  <c r="AC66" i="1"/>
  <c r="AH72" i="1"/>
  <c r="AC16" i="1"/>
  <c r="AC33" i="1"/>
  <c r="AE69" i="1"/>
  <c r="AD77" i="1" s="1"/>
  <c r="AC15" i="1"/>
  <c r="AC34" i="1"/>
  <c r="BC34" i="1"/>
  <c r="BC35" i="1"/>
  <c r="AC36" i="1"/>
  <c r="AC42" i="1"/>
  <c r="BC50" i="1"/>
  <c r="AC55" i="1"/>
  <c r="BC55" i="1"/>
  <c r="AC64" i="1"/>
  <c r="BC64" i="1"/>
  <c r="BB69" i="1"/>
</calcChain>
</file>

<file path=xl/sharedStrings.xml><?xml version="1.0" encoding="utf-8"?>
<sst xmlns="http://schemas.openxmlformats.org/spreadsheetml/2006/main" count="1642" uniqueCount="353">
  <si>
    <t>INSTITUTO FEDERAL DO PARANÁ</t>
  </si>
  <si>
    <t>PROAD-DA</t>
  </si>
  <si>
    <t>COORDENADORIA DE COMPRAS</t>
  </si>
  <si>
    <t>PLANILHA DE CUSTO E MAPA DE PESQUISA DE PREÇOS</t>
  </si>
  <si>
    <t xml:space="preserve">Requisição para Compra/Contratação </t>
  </si>
  <si>
    <t>Ordem CCL</t>
  </si>
  <si>
    <t>Objeto</t>
  </si>
  <si>
    <t>Campus Responsável</t>
  </si>
  <si>
    <t>Cod. Material</t>
  </si>
  <si>
    <t>Item</t>
  </si>
  <si>
    <t>Denominação</t>
  </si>
  <si>
    <t>Especificação</t>
  </si>
  <si>
    <t>Especificado por</t>
  </si>
  <si>
    <t>Unidade de Medida</t>
  </si>
  <si>
    <t xml:space="preserve">Preço 1 (R$) </t>
  </si>
  <si>
    <t>Responsável 1</t>
  </si>
  <si>
    <t xml:space="preserve">Preço 2 (R$) </t>
  </si>
  <si>
    <t>Responsável 2</t>
  </si>
  <si>
    <t xml:space="preserve">Preço 3 (R$) </t>
  </si>
  <si>
    <t>Responsável 3</t>
  </si>
  <si>
    <t xml:space="preserve">Preço 4 (R$) </t>
  </si>
  <si>
    <t>Responsável 4</t>
  </si>
  <si>
    <t xml:space="preserve">Preço 5 (R$) </t>
  </si>
  <si>
    <t>Responsável 5</t>
  </si>
  <si>
    <t>Valor Médio (R$)</t>
  </si>
  <si>
    <t>Valor Total (R$)</t>
  </si>
  <si>
    <t>SECCON/PALMAS - SECAO DE COMPRAS E CONTRATOS (PALMAS) - CAMPUS PALMAS</t>
  </si>
  <si>
    <t>FOZ/IFPR - CAMPUS FOZ DO IGUAÇU - CAMPUS FOZ DO IGUAÇU</t>
  </si>
  <si>
    <t>DIPLAD/IVAIPOR - DIRETORIA DE PLANEJAMENTO E ADMINISTRAÇÃO (IVAIPORA) - CAMPUS IVAIPORA</t>
  </si>
  <si>
    <t>CACP/DA - COORDENADORIA DE ALMOXARIFADO E CONTROLE PATRIMONIAL (PROAD) - INSTITUTO FEDERAL DO PARANÁ</t>
  </si>
  <si>
    <t>DIPLAD/PGUA - DIRETORIA DE PLANEJAMENTO E ADMINISTRAÇÃO (PARANAGUA) - CAMPUS PARANAGUA</t>
  </si>
  <si>
    <t>DIPLAD/CLARGO - DIRETORIA DE PLANEJAMENTO E ADMINISTRAÇÃO (CAMPO LARGO) - CAMPUS CAMPO LARGO</t>
  </si>
  <si>
    <t>ALMOX/PROENS - ALMOXARIFADO PROENS - INSTITUTO FEDERAL DO PARANÁ</t>
  </si>
  <si>
    <t>CA/TELEMACO - COORDENADORIA ADMINISTRATIVA (TELEMACO BORBA) - CAMPUS TELEMACO BORBA</t>
  </si>
  <si>
    <t>SECCON/CURITIB - SEÇÃO DE COMPRAS E CONTRATOS (CURITIBA) - CAMPUS CURITIBA</t>
  </si>
  <si>
    <t>CCFO/LONDRINA - COORDENADORIA CONTÁBIL, FINANCEIRA E ORCAMENTÁRIA (LONDRINA) - CAMPUS LONDRINA</t>
  </si>
  <si>
    <t>SECCON/IRATI - SEÇÃO DE COMPRAS E CONTRATOS (IRATI) - CAMPUS IRATI</t>
  </si>
  <si>
    <t>DIPLAD/ASSIS - DIRETORIA DE PLANEJAMENTO E ADMINISTRAÇÃO (ASSIS CHATEAUBRIAND) - CAMPUS ASSIS CHATEAUBRIAND</t>
  </si>
  <si>
    <t>DIPLAD/UMUARAM - DIRETORIA DE PLANEJAMENTO E ADMINISTRAÇÃO (UMUARAMA) - CAMPUS UMUARAMA</t>
  </si>
  <si>
    <t>DIPLAD/QUEDAS - DIRETORIA DE PLANEJAMENTO E ADMINISTRAÇÃO (QUEDAS DO IGUAÇU) - INSTITUTO FEDERAL DO PARANÁ</t>
  </si>
  <si>
    <t>GR - GABINETE DO REITOR (GR) - INSTITUTO FEDERAL DO PARANÁ</t>
  </si>
  <si>
    <t>SEAF/PROGEPE - SEÇÃO ADMINISTRATIVA E FINANCEIRA (PROGEPE) - INSTITUTO FEDERAL DO PARANÁ</t>
  </si>
  <si>
    <t>DIPLAD/CASCAV - DIRETORIA DE PLANEJAMENTO E ADMINISTRAÇÃO (CASCAVEL) - CAMPUS CASCAVEL</t>
  </si>
  <si>
    <t>SECCON/PARANAV - SEÇÃO DE COMPRAS E CONTRATOS (PARANAVAI) - CAMPUS PARANAVAI</t>
  </si>
  <si>
    <t>DIPLAD/JACAR - DIRETORIA DE PLANEJAMENTO E ADMINISTRAÇÃO (JACAREZINHO) - CAMPUS JACAREZINHO</t>
  </si>
  <si>
    <t>PROEPI - PRO-REITORIA DE EXTENSAO,PESQ. INOVACAO (PROEPI) - INSTITUTO FEDERAL DO PARANÁ</t>
  </si>
  <si>
    <t>MATERIAL DE EXPEDIENTE</t>
  </si>
  <si>
    <t>CAMPUS TELEMACO BORBA</t>
  </si>
  <si>
    <t>5242000000346</t>
  </si>
  <si>
    <t>APOIO ERGONÔMICO PARA PÉS</t>
  </si>
  <si>
    <t>UNIDADE</t>
  </si>
  <si>
    <t>SUELI TEREZINHA HEIMBECHER</t>
  </si>
  <si>
    <t>-</t>
  </si>
  <si>
    <t>40</t>
  </si>
  <si>
    <t>MOBILIÁRIO EM GERAL</t>
  </si>
  <si>
    <t>CAMPUS ASSIS CHATEAUBRIAND</t>
  </si>
  <si>
    <t>5242000000389</t>
  </si>
  <si>
    <t>ARMÁRIO ALTO 2 PORTAS 1600X900X500MM</t>
  </si>
  <si>
    <t>ARMÁRIO ALTO COM DUAS PORTAS MEDIDAS: A: 1600MM / L: 900MM / P: 500MM.DIVIDIDO INTERNAMENTE POR MEIO DE 04 (QUATRO) PRATELEIRAS REGULÁVEIS A CADA 5CM;DEVERÁ SER COMPOSTO POR: LATERAIS, FUNDO, BASE, PRATELEIRAS E TRAVESSAS EM MDF DE 18MM, REVESTIDOS NAS DUAS FACES POR LAMINADO MELAMÍNICO DE BAIXA PRESSÃO NA COR ARGILA;DEVERÁ POSSUIR AS SEGUINTES PEÇAS METÁLICAS: DOBRADIÇAS, FECHADURA, FIXADORES DE PRATELEIRAS E PUXADORES;O TAMPO DEVERÁ SER PRODUZIDO EM PEÇA ÚNICA EM MDF DE NO MÍNIMO 25 MM DE ESPESSURA, REVESTIDO NAS DUAS FACES EM LAMINADO MELAMÍNICO DE BAIXA PRESSÃO NA COR ARGILA/OVO, COM BORDAS EM PVC NA MESMA COR DE 3MM, COLADAS A QUENTE PELO SISTEMA HOLT-MELT;O ARMÁRIO DEVE TER DUAS PORTAS DE ABRIR, COM GIRO DE 270º, CONFECCIONADAS EM MDF DE NO MÍNIMO 18MM DE ESPESSURA, COM REVESTIMENTO NAS DUAS FACES EM LAMINADO MELAMÍNICO DE BAIXA PRESSÃO NA COR ARGILA. COM 6 (SEIS) DOBRADIÇAS, SENDO 3 (TRÊS) EM CADA PORTA;AS LATERAIS INTERNAS DEVERÃO TER FURAÇÕES DISTANCIADAS, EIXO A EIXO, DE 5CM PARA REGULAGEM DA FIXAÇÃO DAS PRATELEIRAS;DEVERÃO RECEBER BORDA DE PVC COM ESPESSURA DE MÍNIMA DE 1MM OS SEGUINTES COMPONENTES: LATERAIS, PRATELEIRAS, BASE E FUNDO COLOCADAS A QUENTE PELO SISTEMA HOLT-MELT;A SAPATA NIVELADORA DE ALTURA DEVERÁ SER PRODUZIDA EM POLIPROPILENO INJETADO, COM NO MÍNIMO DIÂMETRO DE 50MM, ALTURA DE 35MM E NA COR PRETA;AS DOBRADIÇAS DEVERÃO SER PRODUZIDAS EM ZAMAK (LIGA METÁLICA) COM UM ÂNGULO DE ABERTURA DE 180°;OS FIXADORES DE PRATELEIRAS DEVERÃO SER PRODUZIDOS EM ZAMAK;O ARMÁRIO DEVE TER FECHADURA COM DUAS CHAVES, DA MARCA PAPAIZ OU SIMILAR. OS PUXADORES EM CONCHA DEVEM SER PRODUZIDOS EM ZAMAK NA COR ALUMÍNIO OU MESMA COR DO MÓVEL;O ARMÁRIO DEVERÁ CONTER TRAVESSA FRONTAL SUPERIOR INTERNA, CONFECCIONADA EM MDF 18MM DE ESPESSURA;TODOS OS COMPONENTES METÁLICOS DEVEM SER TRATADOS POR BANHO DE DESENGRAXAMENTO, DECAPAGEM E FOSFORIZAÇÃO E PINTADOS COM TINTA EPÓXI-PÓ APLICADA PELO PROCESSO DE DEPOSIÇÃO ELETROSTÁTICA COM POLIMERIZAÇÃO EM ESTUFA NA COR DO MÓVEL.</t>
  </si>
  <si>
    <t>41</t>
  </si>
  <si>
    <t>MOBILIÁRIO PARA BIBLIOTECAS</t>
  </si>
  <si>
    <t>5242000000499</t>
  </si>
  <si>
    <t>ARMÁRIO ALTO 2 PORTAS COM CHAVE COM 4 PRATELEIRAS EM MDF MADEIRADO NA COR IMBUIA</t>
  </si>
  <si>
    <t>ARM. ALTO 2 PORTAS COM CHAVE, COM 4 PRATELEIRAS, EM MDF MADEIRADO, NA COR IMBUIA, COM LARGURA  950MM, PROFUNDIDADE  440MM, ALTURA  1530MM. DESCRIÇÃO DO PRODUTO:_x000D_
1-CORPO: CONFECCIONADO COM MDF DE 18MM DE ESPESSURA COM REVESTIMENTO NAS DUAS FACES COM MELAMÍNICA DE BAIXA PRESSÃO, COM BORDAS RETAS E ACABAMENTO COM FITAS DE BORDO DE 1MM DE ESPESSURA._x000D_
2-TAMPO: CONFECCIONADO COM MDF DE 25MM DE  ESPESSURA COM REVESTIMENTO NAS DUAS FACES COM MELAMÍNICA DE BAIXA PRESSÃO, COM BORDAS RETAS E ACABAMENTO COM FITAS DE BORDO DE 2MM DE ESPESSURA, FIXADO COM PARAFUSO SISTEMA MINIFIX 5/16._x000D_
3-PRATELEIRA: CONFECCIONADA EM MDF DE 18MM DE ESPESSURA COM REVESTIMENTO NAS DUAS FACES COM MELAMÍNICA DE BAIXA PRESSÃO, COM BORDAS RETAS E ACABAMENTO COM FITAS DE BORDO DE 1MM DE ESPESSURA, APOIADAS SOBRE PINOS DE METAL CROMADO.( INTERNAMENTE  NAS LATERAIS COM PERFURAÇÕES PARA REGULAGEM DA PRATELEIRA)._x000D_
4-PORTAS: CONFECCIONADA EM MDF DE 18MM DE ESPESSURA COM REVESTIMENTO NAS DUAS FACES COM MELAMÍNICA DE BAIXA PRESSÃO, COM BORDAS RETAS E ACABAMENTO COM FITAS DE BORDO DE 1MM DE ESPESSURA, FIXADAS ATRAVÉS DE DOBRADIÇAS METÁLICAS QUE PERMITEM A REGULAGEM DAS PORTAS CONFORME NÍVEL DO ARMÁRIO COM  FECHADURA TIPO LINGÜETA FRONTAL METÁLICA  , QUE FECHA AS 2PORTAS DE UMA VEZ SÓ, ACOMPANHA 2 CHAVES E PUXADORES METÁLICOS TIPO ALÇA EM ZAMAC._x000D_
 5-RODAPÉ: CONFECCIONADO EM MDF DE 25MM DE ESPESSURA COM SAPATAS     NIVELADORAS EM METAL CROMADO COM ACABAMENTO DE NYLON NA PARTE INFERIOR,FIXADO ATRAVÉS DE PARAFUSOS 4,5/35MM .</t>
  </si>
  <si>
    <t>ANDRE SANTOS CANCELLA</t>
  </si>
  <si>
    <t>5242000000390</t>
  </si>
  <si>
    <t>ARMÁRIO BAIXO 2 PORTAS 750X500X800MM</t>
  </si>
  <si>
    <t>ARMÁRIO BAIXO COM 2 PORTAS, EM MDF, MEDIDAS: A: 750MM / P: 500MM / L: 800MM. O ARMÁRIO  DEVERÁ SER COMPOSTO POR: PORTAS, LATERAIS, FUNDO, BASE, PRATELEIRA E TRAVESSAS EM MDF REVESTIDO NAS DUAS FACES EM LAMINADO MELAMÍNICO DE BAIXA PRESSÃO DE 18MM, NA COR ARGILA/OVO, ACABAMENTO NAS BORDAS EM PVC NA MESMA COR, DE NO MÍNIMO 3MM, COLOCADAS A QUENTE PELO SISTEMA HOLTMELT; DEVERÁ POSSUIR AS SEGUINTES PEÇAS METÁLICAS: DOBRADIÇAS DE NO MÍNIMO 90º, FECHADURA CONCHA EM ALUMÍNIO INJETADO, E PUXADORES TIPO CONCHA EM ALUMÍNIO NA MESMA NA COR DO MÓVEL;O TAMPO DEVERÁ SER PRODUZIDO EM MDF DE ESPESSURA MÍNIMA DE 25MM REVESTIDO, NAS DUAS FACES, EM LAMINADO MELAMINICO DE BAIXA PRESSÃO NA COR ARGILA/OVO, COM BORDA EM PVC NA MESMA COR DE 3MM; COLOCADAS A QUENTE PELO SISTEMA HOLT-MELT; AS LATERAIS DEVERÃO POSSUIR FURAÇÃO INTERIOR PARA ENCAIXE DA PRATELEIRA; A SAPATA NIVELADORA DE ALTURA DEVERÁ SER PRODUZIDA EM POLIPROPILENO INJETADO, COM DIÂMETRO MÍNIMO DE 50MM, ALTURA DE 35MM E NA COR PRETA;O ARMÁRIO DEVE TER DUAS PORTAS DE ABRIR, COM 4 DOBRADIÇAS, SENDO 2 (DUAS) PARA CADA PORTA, PRODUZIDAS EM ZAMAK (LIGA METÁLICA) COM UM ÂNGULO DE ABERTURA DE NO MÍNIMO 90°;OS FIXADORES DE PRATELEIRAS DEVERÃO SER PRODUZIDOS EM ZAMAK;O ARMÁRIO DEVE TER FECHADURA COM DUAS CHAVES E DEVERÁ TER PADRÃO PAPAIZ OU SIMILAR;EM TODAS AS PEÇAS METÁLICAS DEVERÁ SER APLICADA PINTURA ELETROSTÁTICA EPÓXI-PÓ, NA COR PRETA PELO PROCESSO DE DEPOSIÇÃO ELETROSTÁTICA COM POLIMERIZAÇÃO EM ESTUFA.</t>
  </si>
  <si>
    <t>5242000000504</t>
  </si>
  <si>
    <t>ARMARIO BAIXO, 2 PORTAS COM CHAVES, COM DUAS PRATELERIAS, EM MDF MADEIRADO, NA COR IMBUIA</t>
  </si>
  <si>
    <t>ARMARIO BAIXO, 2 PORTAS COM CHAVES, COM DUAS PRATELERIAS, EM MDF MADEIRADO, NA COR IMBUIA, COM LARGURA DE 950 MM, PROFUNDIDADE DE 440 MM E ALTURA DE 750 MM. DESCRIÇÃO DO PRODUTO:_x000D_
1-CORPO: CONFECCIONADO COM MDF DE 18MM DE  ESPESSURA COM REVESTIMENTO NAS DUAS FACES COM MELAMÍNICA DE BAIXA PRESSÃO, COM BORDAS RETAS E ACABAMENTO COM FITAS DE BORDO DE 1MM DE ESPESSURA._x000D_
2-TAMPO: CONFECCIONADO COM MDF DE 25MM DE  ESPESSURA COM REVESTIMENTO NAS DUAS FACES COM MELAMÍNICA DE BAIXA PRESSÃO, COM BORDAS RETAS E ACABAMENTO COM FITAS DE BORDO DE 2MM DE ESPESSURA, FIXADO COM PARAFUSO SISTEMA MINIFIX 5/16._x000D_
3-PRATELEIRA: CONFECCIONADA EM MDF DE 18MM DE ESPESSURA COM REVESTIMENTO NAS DUAS FACES COM MELAMÍNICA DE BAIXA PRESSÃO, COM BORDAS RETAS E ACABAMENTO COM FITAS DE BORDO DE 1MM DE ESPESSURA, APOIADAS SOBRE PINOS DE METAL CROMADO.( INTERNAMENTE  NAS LATERAIS COM PERFURAÇÕES PARA REGULAGEM DA PRATELEIRA)._x000D_
4-PORTAS: CONFECCIONADA EM MDF DE 18MM DE ESPESSURA COM REVESTIMENTO NAS DUAS FACES COM MELAMÍNICA DE BAIXA PRESSÃO, COM BORDAS RETAS E ACABAMENTO COM FITAS DE BORDO DE 1MM DE ESPESSURA, FIXADAS ATRAVÉS DE DOBRADIÇAS METÁLICAS QUE PERMITEM A REGULAGEM DAS PORTAS CONFORME NÍVEL DO ARMÁRIO COM  FECHADURA TIPO LINGÜETA FRONTAL METÁLICA  , QUE FECHA AS 2PORTAS DE UMA VEZ SÓ, ACOMPANHA 2 CHAVES E PUXADORES METÁLICOS TIPO ALÇA EM ZAMAC._x000D_
 5-RODAPÉ: CONFECCIONADO EM MDF DE 25MM DE ESPESSURA COM SAPATAS NIVELADORAS EM METAL CROMADO COM ACABAMENTO DE NYLON NA PARTE INFERIOR,FIXADO ATRAVÉS DE PARAFUSOS 4,5/35MM .</t>
  </si>
  <si>
    <t>ROSANA PEREIRA DE CARVALHO</t>
  </si>
  <si>
    <t>5242000000520</t>
  </si>
  <si>
    <t>ARMÁRIO EM AÇO COM 04 PRATELEIRAS, SENDO 1 FIXA E 3 REGULÁVEIS E 02 PORTAS, COM CHAVE. MEDIDAS: 1,98 A X 0,90 L, 0,40 P, PINTURA EPÓXI NA COR CINZA.</t>
  </si>
  <si>
    <t>MAYCON SAMUEL XAVIER PEREIRA</t>
  </si>
  <si>
    <t>5242000000443</t>
  </si>
  <si>
    <t>ARMÁRIO EM AÇO, 02 PORTAS, 04 PRATELEIRAS</t>
  </si>
  <si>
    <t>ARMÁRIO EM AÇO 04 PRATELEIRAS. ARMÁRIO CONFECCIONADO EM CHAPA DE AÇO, COM ACABAMENTO PELO SISTEMA DE TRATAMENTO QUÍMICO DA CHAPA (ANTIFERRUGINOSO E FOSFATIZANTE) E PINTURA ATRAVÉS DE SISTEMA ELETROSTÁTICO A PÓ, COM QUATRO PÉS REGULÁVEIS (SAPATAS) PARA CORREÇÃO DE PEQUENOS DESNÍVEIS. 04 BANDEJAS INTERMEDIÁRIAS PARA SEPARAÇÃO INTERNA, 02 PORTAS (ESQUERDA - DIREITA)  CONFECCIONADAS EM CHAPA DE AÇO Nº 24 (0,60MM), SENDO QUE CADA PORTA DEVERÁ CONTER TRÊS DOBRADIÇAS INTERNAS. A PORTA DA ESQUERDA DEVERÁ CONTER 01 REFORÇO CONFECCIONADO EM CHAPA DE AÇO Nº 20 (0,90MM) E DOIS TRINCOS 01 NA PARTE SUPERIOR E OUTRO NA PARTE INFERIOR. A PORTA DA DIREITA DEVERÁ CONTER 01 REFORÇO CONFECCIONADO EM CHAPA DE AÇO Nº 20 (0,90MM) E 01 FECHADURA UNIVERSAL PARA MÓVEIS DE AÇO COM ROTAÇÃO DE 90 GRAUS COM DUAS CHAVES. AS PORTAS DEVERÃO POSSUIR PERFURAÇÕES NA PARTE FRONTAL EM FORMA DE QUADRADOS DE 5X5MM QUE SERVEM COMO VENTILAÇÃO DOS COMPARTIMENTOS. MONTAGEM ATRAVÉS DE REBITES. DIMENSÕES: ALTURA: 1,85 METROS, LARGURA: 90 CM, PROFUNDIDADE: 45 CM. ENTREGA COM MONTAGEM. GARANTIA 05 ANOS.</t>
  </si>
  <si>
    <t>HALISSON HENRIQUE DO COUTO</t>
  </si>
  <si>
    <t>5242000000420</t>
  </si>
  <si>
    <t>ARQUIVO DE AÇO COM 4 GAVETAS PARA PASTA SUSPENSA TAMANHO OFÍCIO</t>
  </si>
  <si>
    <t>5242000000351</t>
  </si>
  <si>
    <t>BANCO</t>
  </si>
  <si>
    <t>ESTRUTURA FABRICADO EM CHAPA DE AÇO. DEVERÁ POSSUIR ACABAMENTO PELO SISTEMA DE TRATAMENTO QUÍMICO DA CHAPA (ANTIFERRUGINOSO E FOSFATIZANTE) E PINTURA ATRAVÉS DE SISTEMA ELETROSTÁTICO A PÓ, COM CAMADA MÍNIMA DE TINTA DE 70 MICRAS._x000D_
DEVERÁ POSSUIR 01 (UM) QUADRO INFERIOR DE SUSTENTAÇÃO CONFECCIONADO EM CHAPA DE AÇO Nº 14 (1,90MM); 01 (UM) QUADRO SUPERIOR DE SUSTENTAÇÃO CONFECCIONADO EM CHAPA DE AÇO Nº 14 (1,90MM); 04 (QUATRO) COLUNAS CONFECCIONADAS EM CHAPA DE AÇO Nº 14 (1,90MM) COM PÉ; 03 (TRÊS) RIPAS DE MADEIRA DE LEI TRATADA E ENVERNIZADA; A MONTAGEM DEVERÁ SER ATRAVÉS DE PARAFUSOS; DIMENSÕES MÍNIMAS: ALTURA 36 CM, LARGURA 149 CM E PROFUNDIDADE 30 CM.</t>
  </si>
  <si>
    <t>CM</t>
  </si>
  <si>
    <t>5242000000579</t>
  </si>
  <si>
    <t>BANCO - ESTRUTURA TUBULAR EM AÇO 30X50X2MM</t>
  </si>
  <si>
    <t>BANCO - ESTRUTURA TUBULAR EM AÇO. ESPECIFICAÇÕES MÍNIMAS: FABRICAÇÃO EM TUBO DE AÇO CARBONO 1020, 11/2 X1,50MM, 3/4X1,50MM, CHAPA LATERAL E CENTRAL DE 3MM CORTADA A LASER, METALÃO 30 X 50 X 2MM, FIXADOS COM PARABOUT 3/8, PINTURA EM EPÓXI ELETROSTÁTICA, SOLDA MIG. MEDIDAS APROXIMADAS: ALTURA: 490 MM FRENTE: 1568 MM LATERAL: 340 MM. COR VERDE. GARANTIA MÍNIMA DE 12 MESES.</t>
  </si>
  <si>
    <t>5242000000372</t>
  </si>
  <si>
    <t>BIBLIOCANTO SLIT</t>
  </si>
  <si>
    <t>BIBLIOCANTO SLIT. MATERIAIS: CONFECÇÃO EM AÇO. PINTURA: TRATAMENTO ANTI-CORROSIVO, FOSFATIZANTE PINTURA ELETROSTÁTICA A PÓ. COR: VERDE (TEXTURIZADOS).  ALTURA 20CM. LARGURA: 13CM. BASE 13CM.</t>
  </si>
  <si>
    <t>5242000000433</t>
  </si>
  <si>
    <t>CADEIRA FIXA TIPO SECRETÁRIA</t>
  </si>
  <si>
    <t>CADEIRA FIXA TIPO SECRETÁRIA. SEM BRAÇO, ASSENTO E ENCOSTO: COM BORDAS ARREDONDADAS, POSSUINDO ESTRUTURA EM MADEIRA COMPENSADA CONFORMADA ANATOMICAMENTE COM NO MÍNIMO 12 MM DE ESPESSURA, ESTOFADOS COM ESPUMA INJETADA DE POLIURETANO MOLDADA ANATOMICAMENTE COM DENSIDADE DE, NO MÍNIMO, 53KG/M³ (COM CONTROLE PONTO A PONTO) E ESPESSURA DE, NO MÍNIMO, 50 MM, REVESTIDOS IGUALMENTE EM TECIDO 100% POLIÉSTER SEM COSTURAS, NA COR VERDE MUSGO, COM ACABAMENTO EM COURVIN OU SIMILAR NAS CONTRAFACES DO ASSENTO E DO ENCOSTO E BORDAS PROTETORAS CONTRA IMPACTO EM PERFIL DE PVC, MEDIDAS ENCOSTO (LXA): 400 X 300 MM ±20 MM, MEDIDAS ASSENTO(LXP): 440 X 440 MM ± 20 MM, ALTURA FACE SUPERIOR ASSENTO: 470 ± 20 MM, BASE: COM 4 PATAS DO TIPO PALITO EM AÇO REDONDO, APOIADAS SOBRE SAPATAS EM POLIPROPILENO INJETADO NA COR PRETA, APRESENTAÇÃO: TODO O CONJUNTO DEVERÁ SER ISENTO DE QUAISQUER DEFEITOS, DEVERÁ ESTAR PERFEITAMENTE NIVELADO, FIRME E SEM FOLGAS, BEM COMO DEVERÁ TER O ACABAMENTO DAS PARTES METÁLICAS EM PINTURA ELETROSTÁTICA EM EPÓXI PÓ NA COR PRETA COM PRÉ TRATAMENTO ANTIFERRUGINOSO,CARACTERÍSTICAS ADICIONAIS: AS DEMAIS ESPECIFICAÇÕES DO PRODUTO DEVERÃO ESTAR EM CONFORMIDADE COM AS NORMAS TÉCNICAS DA ABNT E COM A NORMA REGULADORA DE ERGONOMIA DO MINISTÉRIO DO TRABALHO.</t>
  </si>
  <si>
    <t>MARIANA SIMONETI</t>
  </si>
  <si>
    <t>MOISES EVANGELISTA</t>
  </si>
  <si>
    <t>5242000000391</t>
  </si>
  <si>
    <t>CADEIRA GIRATÓRIA COM BRAÇOS</t>
  </si>
  <si>
    <t>CADEIRA GIRATÓRIA COM BRAÇOS - CARACTERÍSTICAS TÉCNICAS: ASSENTO: DIMENSÕES MÍNIMAS: L 480MM X P 460MMX E 65MM, COM ESTRUTURA EM MADEIRA COMPENSADA COM 12MM DE ESPESSURA, E ESTOFADA EM ESPUMA DE POLIURETANO COM ESPESSURA DE 65MM E DENSIDADE DE: 60KG/M3, EM FORMATO COM DUPLA CURVATURA, TRANSVERSAL E LONGITUDINAL; ENCOSTO: DIMENSÕES MÍNIMAS: L 448MM X A 527MM, E DEMAIS CARACTERÍSTICAS CONFORME ASSENTO; REVESTIMENTO: TANTO ASSENTO, CONTRA ASSENTO, ENCOSTO E CONTRA ENCOSTO, DEVERÃO SER REVESTIDOS EM TECIDO 100% POLIÉSTER, COR A DEFINIR DENTRO DO MOSTRUÁRIO DA EMPRESA E ESCOLHA DA UNIDADE REQUISITANTE ESTRUTURA: A BASE DEVERÁ SER GIRATÓRIA, EM AÇO COM CAPA EM POLIPROPILENO NA COR PRETA E COM CINCO RODÍZIOS DUPLO GIRO, COM SUPORTE EM POLIPROPILENO, E RODAS COM DIÂMETRO DE 50MM, EM NYLON PRETO RESISTENTE, COM EIXO VERTICAL E HORIZONTAL EM AÇO TREFILADO, DE DIÂMETRO DE 11MM E 8MM RESPECTIVAMENTE. O EIXO VERTICAL DOTADO DE ANEL ELÁSTICO EM AÇO QUE POSSIBILITA ACOPLAMENTO FÁCIL E SEGURO À BASE. COM BUCHA DE POLIA CENTRAL QUE IMPEDE O SURGIMENTO DE RUÍDOS E CAPA TELESCÓPICA INJETADA EM POLIPROPILENO, NA COR PRETA, QUE ASSEGURA PROTEÇÃO CONTRA ACUMULO DE PÓ. A FIXAÇÃO DO ENCOSTO NO ASSENTO É FEITA ATRAVÉS DA CHAPA SOLDADA NO SUPORTE INFERIOR, PRESA AO MECANISMO ATRAVÉS DE PARAFUSOS DE AÇO M8X16MM. REGULAGEM: DEVERÁ POSSUIR 2 (DUAS) ALAVANCAS INDEPENDENTES (NÃO SERÁ ADMITIDO CATRACA OU GATILHO) QUE QUANDO ACIONADAS EXECUTEM AS SEGUINTES REGULAGENS: A) REGULAGEM DE ALTURA DO ASSENTO, ATRAVÉS DE PISTÃO A GÁS COM GRADUAÇÃO NA BASE DO PISTÃO, ALTURA EM RELAÇÃO AO PISO DE: 380MM ATÉ 550MM E ENCOSTO, ALTURA EM RELAÇÃO AO ASSENTO; B) REGULAGEM DE INCLINAÇÃO DO CONJUNTO ASSENTO E ENCOSTO SINCRONIZADA E NA PROPORÇÃO 2:1; BRAÇOS: FABRICADO EM AÇO COM APOIO EM POLIURETANO, O BRAÇO DEVE SER FIXADO AO CONJUNTO DO MECANISMO DE REGULAGEM DA BASE E NÃO NO COMPENSADO, ALEM DE POSSUIR AS SEGUINTES REGULAGENS: A) 5 ESTÁGIOS DE AFASTAMENTO VERTICAL ACIONADO POR MANIPLO; B) 5 ESTÁGIOS DE ALTURA ACIONADA POR BOTÃO; COMPONENTES METÁLICOS: TODOS COM TRATAMENTO ANTIFERRUGEM, POR BANHO DE DESENGRAXAMENTO, DECAPAGEM E FOSFATIZAÇÃO, E ACABAMENTO EM PINTURA ELETROSTÁTICA EPÓXI-PÓ TEXTURIZADO NA COR PRETA; ACABAMENTOS: TODOS, DE PONTEIRAS PLÁSTICAS, NAS SUAS EXTREMIDADES, NA COR PRETA, FICANDO A PARTE EXTERNA TOTALMENTE LISA, SEM APARÊNCIA DOS COMPONENTES APLICADOS; SEGURANÇA: O CONJUNTO DO MÓVEL DEVE APRESENTAR CERTIFICADO DE CONFORMIDADE DE MARCA EMITIDO PELA ABNT ATESTANDO OS CRITÉRIOS DE RESISTÊNCIA, DURABILIDADE, ESTABILIDADE E ERGONOMIA, CONFORME NR-17, NBR 13962, E CAPACIDADE DE SUPORTE DE PESO ACIMA DE 120KG. AS MEDIDAS INFORMADAS TERÃO TOLERÂNCIA PARA MAIS OU PARA MENOS, NO MÁXIMO DE: 5% (CINCO POR CENTO).</t>
  </si>
  <si>
    <t>5242000000412</t>
  </si>
  <si>
    <t>CADEIRA GIRATORIA ESPALDAR ALTO TIPO PRESIDENTE</t>
  </si>
  <si>
    <t>CADEIRA GIRATÓRIA CROMADA, PADRÃO PRESIDENTE, COM MECANISMOS RELAX E  BRAÇOS FIXOS, CONFECCIONADA EM TECIDO OU COURO SINTÉTICO, MOLDADA ANATOMICAMENTE, ENCOSTO COM SALIÊNCIA PARA APOIO LOMBAR</t>
  </si>
  <si>
    <t>5242000000392</t>
  </si>
  <si>
    <t>CADEIRA GIRATÓRIA SEM BRAÇOS</t>
  </si>
  <si>
    <t>CADEIRA GIRATÓRIA SEM BRAÇOS CARACTERÍSTICAS TÉCNICAS: ASSENTO: DIMENSÕES MÍNIMAS: L = 440MM X P = 440MM, COM ESTRUTURA EM MADEIRA COMPENSADA COM 12MM DE ESPESSURA, E ESTOFADA EM ESPUMA DE POLIURETANO COM ESPESSURA DE 65MM E DENSIDADE DE: 60KG/M3, EM FORMATO COM DUPLA CURVATURA, TRANSVERSAL E LONGITUDINAL; ENCOSTO: DIMENSÕES MÍNIMAS: L = 410MM X A = 320 MM, E DEMAIS CARACTERÍSTICAS CONFORME ASSENTO; REVESTIMENTO: TANTO ASSENTO, CONTRA ASSENTO, ENCOSTO E CONTRA ENCOSTO, DEVERÃO SER REVESTIDO EM TECIDO 100% POLIÉSTER, COR A DEFINIR DENTRO DO MOSTRUÁRIO DA EMPRESA E ESCOLHA DA UNIDADE REQUISITANTE ESTRUTURA: A BASE DEVERÁ SER GIRATÓRIA, EM AÇO COM CAPA EM POLIPROPILENO NA COR PRETA E COM CINCO RODÍZIOS DUPLO GIRO, COM SUPORTE EM POLIPROPILENO, E RODAS COM DIÂMETRO DE 50MM, EM NYLON PRETO RESISTENTE, COM EIXO VERTICAL E HORIZONTAL EM AÇO TREFILADO, DE DIÂMETRO DE 11MM E 8MM RESPECTIVAMENTE. O EIXO VERTICAL DOTADO DE ANEL ELÁSTICO EM AÇO QUE POSSIBILITA ACOPLAMENTO FÁCIL E SEGURO À BASE. COM BUCHA DE POLIA CENTRAL QUE IMPEDE O SURGIMENTO DE RUÍDOS E CAPA TELESCÓPICA INJETADA EM POLIPROPILENO, NA COR PRETA, QUE ASSEGURA PROTEÇÃO CONTRA ACUMULO DE PÓ. A FIXAÇÃO DO ENCOSTO NO ASSENTO É FEITA ATRAVÉS DA CHAPA SOLDADA NO SUPORTE INFERIOR, PRESA AO MECANISMO ATRAVÉS DE PARAFUSOS DE AÇO M8X16MM; REGULAGEM: DEVERÁ POSSUIR 2 (DUAS) ALAVANCAS INDEPENDENTES (NÃO SERÁ ADMITIDO CATRACA OU GATILHO) QUE QUANDO ACIONADAS EXECUTEM AS SEGUINTES REGULAGENS: A) REGULAGEM DE ALTURA DO ASSENTO, ATRAVÉS DE PISTÃO A GÁS COM GRADUAÇÃO NA BASE DO PISTÃO, ALTURA EM RELAÇÃO AO PISO DE: 380MM ATÉ 550MM E ENCOSTO, ALTURA EM RELAÇÃO AO ASSENTO; B) REGULAGEM DE INCLINAÇÃO DO CONJUNTO ASSENTO E ENCOSTO SINCRONIZADA E NA PROPORÇÃO 2:1; COMPONENTES METÁLICOS: TODOS COM TRATAMENTO ANTIFERRUGEM, POR BANHO DE DESENGRAXAMENTO, DECAPAGEM E FOSFATIZAÇÃO, E ACABAMENTO EM PINTURA ELETROSTÁTICA EPÓXI-PÓ TEXTURIZADO NA COR PRETA; ACABAMENTOS: TODOS, DE PONTEIRAS PLÁSTICAS, NAS SUAS EXTREMIDADES, NA COR PRETA, FICANDO A PARTE EXTERNA TOTALMENTE LISA, SEM APARÊNCIA DOS COMPONENTES APLICADOS; SEGURANÇA: O CONJUNTO DO MÓVEL DEVE APRESENTAR CERTIFICADO DE CONFORMIDADE DE MARCA EMITIDO PELA ABNT ATESTANDO OS CRITÉRIOS DE RESISTÊNCIA, DURABILIDADE, ESTABILIDADE E ERGONOMIA, CONFORME NR-17, NBR 13962, E CAPACIDADE DE SUPORTE DE PESO ACIMA DE 120KG. AS MEDIDAS INFORMADAS TERÃO TOLERÂNCIA PARA MAIS OU PARA MENOS, NO MÁXIMO DE: 5% (CINCO POR CENTO).</t>
  </si>
  <si>
    <t>5242000000421</t>
  </si>
  <si>
    <t>CADEIRA GIRATÓRIA TIPO DIRETOR</t>
  </si>
  <si>
    <t>CADEIRA ESCRITÓRIO, MATERIAL ESTRUTURA AÇO CROMADO, MATERIAL REVESTIMENTO ASSENTO E ENCOSTO COURO, MATERIAL ENCOSTO ESPUMA INJETADA, MATERIAL ASSENTO ESPUMA INJETADA, TIPO BASE GIRATÓRIA, TIPO ENCOSTO MÉDIO, APOIO BRAÇO COM BRAÇOS,  CARACTERÍSTICAS ADICIONAIS TIPO POLTRONA DIRETOR</t>
  </si>
  <si>
    <t>5242000000393</t>
  </si>
  <si>
    <t>CONJUNTO ESCOLAR MESA E CADEIRA ESTOFADA</t>
  </si>
  <si>
    <t>CONJUNTO ESCOLAR, COM 01 MESA E 01 CADEIRA, COM AS SEGUINTES CARACTERÍSTICAS: MESA: TAMPO DA MESA EM MDF DE 18 MM, COM REVESTIMENTO EM MELAMÍNICO (BP) NA COR VERDE CLARO, BORDAS ARREDONDADAS (BOLEADOS), RAIO 14 MM, CANTOS ARREDONDADOS, RAIO APROXIMADO DE 20 MM, PARTES APARENTES DO MDF COM ACABAMENTO COM VERNIZ RESISTENTE A ÁGUA, Á ÁLCOOL E A ACETONA, SEMI-BRILHO. MEDIDAS DA MESA: ALTURA DA SUPERFÍCIE SUPERIOR DA MESA 720 MM; ALTURA PARA O ESPAÇO LIVRE PARA AS PERNAS 590 MM; LARGURA PARA O ESPAÇO LIVRE PARA AS PERNAS 550 MM; ALTURA PARA O ESPAÇO DA TÍBIA 220 MM; LARGURA DA SUPERFÍCIE DO TAMPO 440 MM; COMPRIMENTO DA SUPERFÍCIE DO TAMPO 600 MM, LARGURA DO ESPAÇO DO JOELHO 540 MM; PROFUNDIDADE DO ESPAÇO LIVRE DO JOELHO 350 MM; PROFUNDIDADE DO ESPAÇO DA TÍBIA 360 MM.. ESTRUTURA METÁLICA EM TUBO DE AÇO INDUSTRIAL REDONDO DE 7/8" CHAPA COM 1,50 MM. PORTA LIVROS EM TUBO DE AÇO ¾", PAREDE 1,50 MM FORMANDO UMA ESTRUTURA UNINDO OS 4 PÉS E APOIOS EM AÇO MACIÇO DE ¼" COM ESPAÇAMENTO DE 60 MM, TRAVA ENTRE AS PERNAS, PEÇA ÚNICA CONTÍNUA, EM FORMATO DE "U", EM TUBO ¾" PAREDE 1.50 MM. PARTES METÁLICAS COM GALVANIZAÇÃO INTERNA E EXTERNA NOS TUBOS QUE COMPÕE AS ESTRUTURAS DOS CONJUNTOS E FERRAGENS DO PORTA LIVROS, POR IMERSÃO A QUENTE (FOGO), COM UMA CAMADA DE 50 MICRAS, DE ACORDO COM A NBR 6323, CUJA GARANTIA CONTRA OXIDAÇÃO SERÁ DE 10 (DEZ) ANOS. AS REGIÕES DE SOLDA NÃO APRESENTAM FALHAS DE SOLDAGEM. MONTAGEM - FIXAÇÃO DO TAMPO A ESTRUTURA ATRAVÉS DE PARAFUSO PASSANTE, ZINCADO OU BICROMATIZADO, CABEÇA CHATA LISA, SEM RANHURA PARA CHAVE, EMBUTIDA, DEIXANDO A SUPERFÍCIE LISA, SEM SALIÊNCIA, COM PORCA SEXTAVADA, COM ESPESSURA DE 3/16". CADEIRA: CADEIRA FIXA, SEM BRAÇOS, INTERLOCUTOR, ESTRUTURA TUBULAR EM AÇO ABNT 1010 COM DIÂMETRO EXTERNO DE 19MM E ESPESSURA DE 1,5 MM COM QUATRO SAPATAS EM NYLON, C/ REGULAGEM DE ÂNGULO AO PISO, ASSENTO E ENCOSTO ESTRUTURADO EM COMPENSADO MODELADO DE 15MM DE ESPESSURA CONSTITUÍDO DE LAMINAS DE MADEIRA DE ALTA RESISTÊNCIA, BORDA FRONTAL DO ASSENTO ARREDONDADA, SOLDADAS FEITAS COM SOLDA MIG ATRAVÉS DE PROCESSO AUTOMÁTICO, SUPORTE DO ENSCOSTO CONFECCIONADO EM TUBO DE AÇO OVAL COM SEÇÃO DE 30X16MM COM ESPESSURA DE CHAPA DE 1,9MM, ENCOSTO FIXADO C/ COXINS DE BORRACHA VULCANIZADA FLEXÍVEL COM 22MM DE ESPESSURA. ALMOFADAS INJETADAS COM DENSIDADE DE 54 KG/M³ PARA ASSENTO E 52KG/M³ PARA O ENCOSTO, REVESTIDO COM TECIDO 100% POLIÉSTER COM 395 GR/ML NA COR PADRÃO DA UNIDADE, PINTURA EM TINTA PÓ EPÓXI APLICADA, EM CABINE COM SISTEMA ELETROSTÁTICO E CURADA EM ESTUFA A 240ºC, SOBRE SUPERFÍCIE FOSFATIZADA (FOSFATO DE ZINCO) COM CAMADA DE 50&amp;#924;, TODAS AS FIXAÇÕES EM MADEIRA SÃO FEITAS ENTRE BUCHAS METÁLICAS E PARAFUSOS NÃO HAVENDO FIXAÇÃO DIRETA  DE PARAFUSO EM MADEIRA. O PRODUTO DEVERÁ ESTAR EM CONFORMIDADE COM NR-17, ABNT/NBR 14110 (RESISTÊNCIA) E ABNT/NBR 13962, COM GARANTIA DE 01 ANO.</t>
  </si>
  <si>
    <t>5242000000522</t>
  </si>
  <si>
    <t>ESCADA EM AÇO COM 02 DEGRAUS - 52X41X41 CM. DEVE SUPORTAR ATÉ  135 KG.</t>
  </si>
  <si>
    <t>HELTON JAQUES ALBIERO</t>
  </si>
  <si>
    <t>5242000000588</t>
  </si>
  <si>
    <t>ESCANINHO EM AÇO 40 LUGARES</t>
  </si>
  <si>
    <t>ARMÁRIO ESCANINHO PARA DOCUMENTOS. FABRICADO EM AÇO COM SISTEMA TRIPLEX ANTI-CORROSÃO (AÇO REVESTIDO DE ZINCO, SILÍCIO E ALUMÍNIO), PINTURA INDUSTRIAL NA COR BRANCA, COM 40 COMPARTIMENTOS. NUMERAÇÃO PERSONALIZADA  NAS PORTAS. FECHADURAS COM DUAS CHAVES POR COMPARTIMENTO. MEDIDAS REF. A UM COMPARTIMENTO: LARG. 32,0 X ALT. 10,0 TOTAL (8,5 DA PORTA) X  PROF. 27 CM. MEDIDAS DA FRESA: LARG: 32 CM X ALT. 1,5 CM</t>
  </si>
  <si>
    <t>CINTIA SIQUEIRA</t>
  </si>
  <si>
    <t>5242000000439</t>
  </si>
  <si>
    <t>5242000000492</t>
  </si>
  <si>
    <t>ESTANTE DE AÇO REFORÇADA. COM 6 PRATELEIRAS. ESTRUTURA DESMONTÁVEL COM REGULAGEM DE ALTURA</t>
  </si>
  <si>
    <t>ESTANTE DE AÇO REFORÇADA. MEDIDAS: 1980MM X 920MM X 300MM. COM 6 PRATELEIRAS, EM CHAPA DE AÇO. ESTRUTURA DESMONTÁVEL COM REGULAGENS DE ALTURA. CAPACIDADE MÍNIMA POR PRATELEIRA: 60KG. CHAPA DE AÇO 24. PINTURA ELETROSTÁTICA A PÓ COR CINZA.</t>
  </si>
  <si>
    <t>5242000000396</t>
  </si>
  <si>
    <t>GAVETEIRO VOLANTE 2 GAVETAS E GAVETA PASTA SUSPENSA</t>
  </si>
  <si>
    <t>GAVETEIRO VOLANTE COM 2 GAVETAS E UM GAVETA PARA PASTA SUSPENSA MEDIDAS APROX.: A: 650MM X P: 500MM X L: 400MM O GAVETEIRO DEVERÁ SER COMPOSTO POR: DUAS GAVETAS E UM COMPARTIMENTO (GAVETA) PARA PASTA SUSPENSA, LATERAIS, FUNDO, BASE E TRAVESSAS EM MDF DE 18MM DE ESPESSURA, REVESTIDOS EM LAMINADO MELAMÍNICO DE BAIXA PRESSÃO NA COR ARGILA OU OVO; O TAMPO DEVE SER CONFECCIONADO EM MDF DE 25MM DE ESPESSURA REVESTIDO EM LAMINADO MELAMÍNICO DE BAIXA PRESSÃO NA COR ARGILA OU OVO; DEVERÁ POSSUIR AS SEGUINTES PEÇAS METÁLICAS: CORREDIÇAS, FECHADURA E PUXADORES;DEVERÃO RECEBER ACABAMENTO NAS BORDAS EM FITA DE PVC NA MESMA COR DO MÓVEL, COM ESPESSURA DE 2MM OS SEGUINTES COMPONENTES: GAVETAS, LATERAIS, BASE, FUNDO E TAMPO, COLOCADAS A QUENTE PELO SISTEMA HOLT-MELT;AS CORREDIÇAS DEVERÃO SER SIMPLES E PRODUZIDAS EM AÇO LAMINADO, COM ABERTURA E ¾ DO COMPRIMENTO NOMINAL, DESLIZAMENTO SUAVE COM ROLDANAS DE POLIACETAL AUTO-LUBRIFICADAS, DUPLO TRAVAMENTO ABERTO, SISTEMA DE FECHAMENTO AUTOMÁTICO SELF-CLOSING, PERFIL CAPTIVE PARA COMPENSAR FOLGAS LATERAIS E ESTABILIDADE DA GAVETA. CAPACIDADE MÍNIMA DE 25KG POR PAR; O EIXO E SISTEMA DE FIXAÇÃO DEVERÃO SER PRODUZIDOS EM AÇO ABNT 1020;A GAVETA DEVE SUPORTAR CARGA DE ATÉ 40KG;A BASE DEVE CONTER RODÍZIOS DUPLOS COM DUPLO GIRO, DE NYLON DE ALTO IMPACTO NA COR PRETA;AS GAVETAS DEVEM TER ALTURA MÍNIMA DE 80MM;AS FRENTES DAS GAVETAS DEVEM SER EM MDF DE 15MM DE ESPESSURA, COM O MESMO ACABAMENTO EXTERNO DO TAMPO;FECHADURA LOCALIZADA NA PRIMEIRA GAVETA COM TRAVAMENTO SIMULTÂNEO DAS 03 PEÇAS, COM 02 (DUAS) CHAVES. A FECHADURA DEVERÁ TER PADRÃO SOPRANO OU SIMILAR;OS PUXADORES TIPO CONCHA, DEVERÃO SER PRODUZIDOS EM ZAMAK NA COR ALUMÍNIO, OU PINTADOS NA COR ARGILA OU OVO;TODOS OS COMPONENTES METÁLICOS DEVEM SER TRATADOS POR BANHO DE DESENGRAXAMENTO, DECAPAGEM E FOSFORIZAÇÃO E PINTADOS COM TINTA EPÓXI-PÓ APLICADA PELO PROCESSO DE DEPOSIÇÃO ELETROSTÁTICA COM POLIMERIZAÇÃO EM ESTUFA NA COR PRETA;CONFECCIONADO NO MESMO PADRÃO DAS MESAS.</t>
  </si>
  <si>
    <t>5242000000394</t>
  </si>
  <si>
    <t>GAVETEIRO VOLANTE 3 GAVETAS</t>
  </si>
  <si>
    <t>5242000000501</t>
  </si>
  <si>
    <t>GAVETEIRO VOLANTE COM CHAVE,  4 GAVETAS, EM MDF MADEIRADO, NA COR IMBUIA</t>
  </si>
  <si>
    <t>GAVETEIRO VOLANTE COM CHAVE,  4 GAVETAS, EM MDF MADEIRADO, NA COR IMBUIA, COM LARGURA DE 363 MM, PROFUNDIDADE DE 520 MM E ALTURA DE 670 MM.  1- CORPO: CONFECCIONADO COM MDF DE 18MM DE  ESPESSURA COM REVESTIMENTO NAS DUAS FACES COM MELAMÍNICA DE BAIXA PRESSÃO, COM BORDAS RETAS E ACABAMENTO COM FITAS DE BORDO DE 1MM DE ESPESSURA._x000D_
2- TAMPO: CONFECCIONADO COM MDF DE 25MM DE DE ESPESSURA COM REVESTIMENTO NAS DUAS FACES COM MELAMÍNICA DE BAIXA PRESSÃO, COM BORDAS RETAS E ACABAMENTO COM FITAS DE BORDO DE 2MM DE ESPESSURA, FIXADO COM PARAFUSO SISTEMA MINIFIX 5/16._x000D_
3- GAVETAS: CONFECCIONADAS EM MDF DE 10MM DE ESPESSURA, REVESTIMENTO DA SUPERFÍCIE COM PINTURA EM RESINA POLIURETÂNICA TEXTURIZADA  FÓRMICA LÍQUIDA, CORREDIÇAS METÁLICAS COM ROLDANAS DE NYLON._x000D_
4- FECHADURA FRONTAL METÁLICA :TIPO SIMULTÂNEA , QUE FECHA AS 4 GAVETAS DE UMA VEZ SÓ, ACOMPANHA 2 CHAVES._x000D_
5- ESPELHOS: CONFECCIONADO EM MADEIRA AGLOMERADA DE ALTA DENSIDADE 18MM DE ESPESSURA, COM REVESTIMENTO LAMINADO MELAMÍNICA DE BAIXA PRESSÃO E ALTA RESISTÊNCIA DUPLA FACE, BORDAS COM FITA DE PVC 1MM, PUXADORES METÁLICOS TIPO ALÇA EM ZAMAC._x000D_
6- RODÍZIOS: DE NYLON DUPLO GIRO FIXADOS COM PARAFUSOS  AUTO-ATARRACHANTE CABEÇA FLANGEADA 3,5X16MM.</t>
  </si>
  <si>
    <t>5242000000398</t>
  </si>
  <si>
    <t>LONGARINA TIPO CONCHA 3 LUGARES</t>
  </si>
  <si>
    <t>LONGARINA TIPO CONCHA COM 3 LUGARES. SEM BRAÇOS, ASSENTO E ENCOSTO: FABRICADO EM PLÁSTICO REFORÇADO COM FIBRA DE VIDRO NA COR PRETA, COM CAPACIDADE PARA SUPORTAR ATÉ 100 KG; COM ABA LATERAL EM TODO O CONTORNO, MEDIDAS ASSENTO(LXP): 480 X 510 MM ± 20 MM, BASE: COM LONGARINA, COLUNAS E PEDESTAIS EM AÇO, COM SEÇÃO RETANGULAR SIMPLES, APOIADAS SOBRE_x000D_
SAPATAS E PONTEIRAS EM POLIPROPILENO INJETADO OU MATERIAL SIMILAR NA COR PRETA, APRESENTAÇÃO: TODO O CONJUNTO DEVERÁ SER ISENTO DE QUAISQUER DEFEITOS, DEVERÁ ESTAR PERFEITAMENTE NIVELADO, FIRME E SEM FOLGAS, BEM COMO DEVERÁ TER O ACABAMENTO DAS PARTES METÁLICAS EM PINTURA ELETROSTÁTICA EM EPÓXI PÓ COM PRÉ TRATAMENTO ANTIFERRUGINOSO, CARACTERÍSTICAS ADICIONAIS: AS DEMAIS_x000D_
ESPECIFICAÇÕES DO PRODUTO DEVERÃO ESTAR EM CONFORMIDADE COM AS NORMAS TÉCNICAS DA ABNT E COM A NORMA REGULADORA DE ERGONOMIA DO MINISTÉRIO DO TRABALHO.</t>
  </si>
  <si>
    <t>5242000000467</t>
  </si>
  <si>
    <t>MAPOTECA</t>
  </si>
  <si>
    <t>ARQUIVO MÓVEL FECHADO EM MADEIRA BP, LAMINADA COM CAPACIDADE DE ARMAZENAR CABIDES DE TAMANHO A2 (CAB-A2) E A3 (CAB-A3), PARA PROJETOS MAP 40, COM FECHADURA PARA TRAVAMENTO DAS PORTAS. _x000D_
ALTURA: 1,19M_x000D_
LARGURA: 67 CM_x000D_
COMPRIMENTO: 59 CM_x000D_
PESO: 51,5KG_x000D_
COR: ARGILA</t>
  </si>
  <si>
    <t>UNID. P/ 5 DIAS</t>
  </si>
  <si>
    <t>5242000000386</t>
  </si>
  <si>
    <t>MESA DE CENTRO QUADRADA</t>
  </si>
  <si>
    <t>MESA DE CENTRO QUADRADA, MEDIDAS APROX. 60 CM X 60 CM, ALTURA 40 CM, ESTRUTURA EM AÇO CROMADO, TAMPO DE VIDRO INCOLOR.</t>
  </si>
  <si>
    <t>5242000000399</t>
  </si>
  <si>
    <t>MESA DE REUNIÃO REDONDA</t>
  </si>
  <si>
    <t>MESA DE REUNIÃO REDONDA. MEDIDAS APROXIMADAS: DIÂMETRO: 1200 MM, ALTURA: 740 MM, (VARIAÇÃO MÁXIMA DE 5% PARA MAIS OU PARA MENOS)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 ESTRUTURA DA MESA ATRAVÉS DE PARAFUSOS DE AÇO E BUCHAS METÁLICAS. ESTRUTURA: SUSTENTAÇÃO DA SUPERFÍCIE ATRAVÉS DE ESTRUTURA DE AÇO EM FORMA DE X. COLUNA VERTICAL EM TUBO DE AÇO REDONDO DE 04 (101,60 MM) DE DIÂMETRO EM CHAPA #16 (1,50 MM) DE ESPESSURA (MÍNIMO). 04 TRAVAMENTOS SUPERIORES EM TUBO DE AÇO COM SEÇÃO RETANGULAR 20X40 MM EM CHAPA  #18  (1,20 MM) DE ESPESSURA (MÍNIMO). 04 TRAVAMENTOS  INFERIORES (MÍNIMO) EM  CHAPA  DE  AÇO ESTAMPADA NO FORMATO DE ARCO, EM CHAPA DE AÇO #14 (1,90 MM) DE ESPESSURA (MÍNIMO), COM EXTREMIDADES ARREDONDADAS NA MESMA CHAPA. NOS TRAVAMENTOS INFERIORES COLOCAÇÕES DE REBITES DE REPUXO DE AÇO PARA ADAPTAÇÃO DE REGULADORES DE NÍVEL. COMPONENTES METÁLICOS TODAS AS PEÇAS METÁLICAS RECEBEM PRÉ-TRATAMENTO DE DESENGRAXAMENTO, DECAPAGEM E FOSFATIZAÇÃO, PREPARANDO A SUPERFÍCIE PARA RECEBER À PINTURA. PINTURA EPÓXI-PÓ APLICADA PELO PROCESSO DE DEPOSIÇÃO ELETROSTÁTICA COM POLIMERIZAÇÃO EM ESTUFA.</t>
  </si>
  <si>
    <t>5242000000437</t>
  </si>
  <si>
    <t>MESA DE REUNIÃO RETANGULAR</t>
  </si>
  <si>
    <t>MESA DE REUNIÃO RETANGULAR MEDIDAS: C = 2000MM X P = 1000MM X A = 750MM TAMPO: CONFECCIONADO EM MADEIRA MDF COM 25MM DE ESPESSURA COM ACABAMENTO NAS DUAS FACES EM LAMINADO MELAMÍNICO DE BAIXA PRESSÃO (BP) NA COR ARGILA OU OVO ; AS BORDAS DEVEM RECEBER ACABAMENTO EM FITA PVC DE 3MM COLADAS A QUENTE PELO SISTEMA HOLT-MELT, NA MESMA COR DO MÓVEL, COMPOSTA POR 2 COLUNAS VERTICAIS PARALELAS EM TUBO OBLONGO 25X60MM,FIXADAS ATRAVÉS DE SAPATAS NIVELADORAS, COM PARAFUSO EM AÇO, AMBAS INJETADAS EM POLIESTIRENO AUTO-IMPACTO E DEVE SER APLICADA PINTURA EPÓXI-PÓ PELO PROCESSO DE DEPOSIÇÃO ELETROSTÁTICA COM POLIMERIZAÇÃO EM ESTUFA NA MESMA COR DO MÓVEL; TODA A ESTRUTURA DEVE POSSUIR ACABAMENTO NA COR ARGILA OU OVO , E TODOS OS COMPONENTES, EM NYLON, POLIPROPILENO, POLIESTIRENO E POLIÉSTER DEVEM SER NA COR ARGILA OU OVO. COMPONENTES METÁLICOS: TODOS PINTADOS NA MESMA COR DO TAMPO.</t>
  </si>
  <si>
    <t>5242000000590</t>
  </si>
  <si>
    <t>MESA DE REUNIÃO SEMI OVAL 300X140CM</t>
  </si>
  <si>
    <t>MESA DE REUNIÃO SEMI OVAL - MEDIDAS APROXIMADAS: COMPRIMENTO 300CM, PROFUNDIDADE 140CM, ALTURA 75CM. TAMPO: CONFECCIONADO EM MADEIRA MDF COM 25MM DE ESPESSURA COM ACABAMENTO NAS DUAS FACES EM LAMINADO MELAMÍNICO DE BAIXA PRESSÃO (BP) NA COR IMBUIA/TABACO; AS BORDAS DEVEM RECEBER ACABAMENTO EM FITA PVC DE 3MM COLADAS A QUENTE PELO SISTEMA HOLT-MELT. PAINEL FRONTAL EM MDF COM 18MM DE ESPESSURA COM 2 (DUAS) COLUNAS VERTICAIS PARALELAS EM TUBO OBLONGO 25X60MM, ESTRUTURA METÁLICA FABRICADA EM CHAPA FRIA FINA EM AÇO 1010/1020 COM 1,2MM DE PAREDE FIXADAS ATRAVÉS DE SAPATAS NIVELADORAS, COM PARAFUSO EM AÇO, PINTURA EPÓXI-PÓ ELETROSTÁTICA COM POLIMERIZAÇÃO EM ESTUFA NA COR PRETA TRATAMENTO ANTIFERRUGINOSO. GARANTIA MÍNIMA DE 12 MESES.</t>
  </si>
  <si>
    <t>5242000000497</t>
  </si>
  <si>
    <t>MESA DIRETOR</t>
  </si>
  <si>
    <t>MESA DIRETOR FABRICADA COM MDP DE ÓTIMA QUALIDADE E REVESTIDA EM BP PROPORCIONANDO UM MELHOR ACABAMENTO COM AS SEGUINTES DIMENSÕES: 150X75X80 CM COM A COR A SER DEFINIDA NO MOMENTO DO EMPENHO.</t>
  </si>
  <si>
    <t>5242000000438</t>
  </si>
  <si>
    <t>MESA EM L</t>
  </si>
  <si>
    <t>MESA EM L. MEDIDAS: L: 120 CM L: 120CM P: 60 CM A: 75CM. TAMPO EM AGLOMERADO 25 MM, REVESTIDO EM BP DUPLA FACE, FIXADO NA ESTRUTURA POR PARAFUSOS E BUCHAS. BORDA FRONTAL ACABADA COM PERFIL ERGOSOFT DE 12,5 MM (PVC 180°). BORDAS LATERAIS E POSTERIOR DO PAINEL FRONTAL ACABADAS COM FITA DE POLIESTIRENO DE 2MM COLADA PELO PROCESSO HOT MELT. PAINEL FRONTAL EM AGLOMERADO 18MM. PÉS EM AÇO INDUSTRIAL COM SAPATA NIVELADORA E PASSAGEM INTERNA PARA FIAÇÃO, COM TRATAMENTO ANTIFERRUGEM E PINTURA EPÓXI PÓ.</t>
  </si>
  <si>
    <t>5242000000397</t>
  </si>
  <si>
    <t>MESA EM L PARA ESTAÇÃO DE TRABALHO</t>
  </si>
  <si>
    <t>5242000000549</t>
  </si>
  <si>
    <t>5242000000468</t>
  </si>
  <si>
    <t>MESA PARA MICROCOMPUTADOR, RETANGULAR</t>
  </si>
  <si>
    <t>MESA PARA MICROCOMPUTADOR, MEDIDAS APROXIMADAS: 1,00X0,65X0,74M (CXLXA); COM PORTA-TECLADO RETRÁTIL, MEDIDAS APROXIMADAS (CXL): 60X30CM; ESTRUTURA EM AÇO TUBULAR RETANGULAR 30X50MM C/ TRATAMENTO SUPERFICIAL C/ ANTI-FERRUGINOSO FOSFATIZANTE E PINTURA NA COR BEGE; ACABAMENTO EM MELAMÍNICO; TAMPO EM MDF 20MM DE ESPESSURA (NO MÍNIMO); REVESTIMENTO EM MELAMÍNICO; ACABAMENTO PADRÃO CASCA DE OVO (BEGE).</t>
  </si>
  <si>
    <t>5242000000485</t>
  </si>
  <si>
    <t>MESA PARA PROFESSOR</t>
  </si>
  <si>
    <t>MESA PARA PROFESSOR, TAMPO EM MADEIRA MDP (AGLOMERADO), MEDIDAS: 1200 X 500MM, 25 MM DE ESPESSURA, REVESTIDA EM LAMINADO MELAMÍNICO DE BAIXA PRESSÃO TEXTURIZADO EM AMBAS AS FACES, COR BRANCA, CINZA OU BEGE. BORDA LONGITUDINAL COM ACABAMENTO EM FITA DE PVC DE 3 MM DE ESPESSURA, DA COR DO TAMPO, COLADA A QUENTE PELO SISTEMA HOLT-MELT. PAINEL FIXADO ENTRE OS PÉS COM RECUO MÍNIMO DE 15CM EM RELAÇÃO À FRENTE DA MESA, FIXADO ÀS ESTRUTURAS LATERAIS TUBULARES DA MESA ATRAVÉS DE PARAFUSOS DE AÇO E BUCHAS METÁLICAS. ESTRUTURA EM TUBO DE AÇO 20X40MM, PRÉ-TRATAMENTO DE DESENGRAXAMENTO, DECAPAGEM E FOSFATIZAÇÃO. PINTURA EPÓXI-PÓ APLICADA PELO PROCESSO DE DEPOSIÇÃO ELETROSTÁTICA COM POLIMERIZAÇÃO EM ESTUFA, TRATAMENTO ANTIFERRUGEM E ANTICORROSÃO.PONTEIRAS INJETADAS.</t>
  </si>
  <si>
    <t>5242000000432</t>
  </si>
  <si>
    <t>MESA REDONDA PARA REUNIÃO (MEDIDA: 1,20 À 1,40 DE DIÂMETRO)</t>
  </si>
  <si>
    <t>MESA REDONDA PARA REUNIÃO (MEDIDA: 1,20 À 1,40 DE DIÂMETRO) TAMPO: CONFECCIONADO EM MADEIRA MDF COM 25MM DE ESPESSURA COM ACABAMENTO NAS DUAS FACES EM LAMINADO MELAMÍNICO DE BAIXA PRESSÃO (BP) NA COR ARGILA; TODA A ESTRUTURA DEVE POSSUIR ACABAMENTO NA COR ARGILA OU OVO , E TODOS OS COMPONENTES, EM NYLON, POLIPROPILENO, POLIESTIRENO E POLIÉSTER DEVEM SER NA COR ARGILA OU OVO. COMPONENTES METÁLICOS: TODOS PINTADOS NA COR PRETA.</t>
  </si>
  <si>
    <t>5242000000589</t>
  </si>
  <si>
    <t>MESA REDONDA PARA REUNIÃO COR ARGILA, OVO OU IMBUIA</t>
  </si>
  <si>
    <t>MESA REDONDA PARA REUNIÃO - MEDIDA APROXIMADA: 120CM À 140CM DE DIÂMETRO._x000D_
TAMPO: CONFECCIONADO EM MADEIRA MDF COM 25MM DE ESPESSURA COM ACABAMENTO NAS_x000D_
DUAS FACES EM LAMINADO MELAMÍNICO DE BAIXA PRESSÃO (BP) NA COR ARGILA, OVO OU IMBUIA (À ESCOLHA DO CAMPUS DEMANDANTE); TODA A ESTRUTURA DEVE POSSUIR ACABAMENTO NA COR ARGILA,_x000D_
OVO OU IMBUIA (À ESCOLHA DO CAMPUS DEMANDANTE) E TODOS OS COMPONENTES, EM NYLON, POLIPROPILENO, POLIESTIRENO E POLIÉSTER DEVEM SER NA COR ARGILA, OVO OU IMBUIA (À ESCOLHA DO CAMPUS DEMANDANTE). PÉ EM ESTRUTURA METÁLICA VERTICAL EM AÇO, TUBO 3", NA HORIZONTAL_x000D_
SUPERIOR: TUBO 30X20 EM X E NA HORIZONTAL INFERIOR: EM TUBO 50X30 EM QUATRO HASTES NA COR PRETA OU NA COR DO TAMPO. COMPONENTES METÁLICOS: TODOS PINTADOS NA COR PRETA, ARGILA, OVO OU IMBUIA (À ESCOLHA DO CAMPUS DEMANDANTE). GARANTIA MÍNIMA DE 12 MESES.</t>
  </si>
  <si>
    <t>5242000000378</t>
  </si>
  <si>
    <t>MESA RETANGULAR PARA COMPUTADOR</t>
  </si>
  <si>
    <t>MESA RETANGULAR PARA COMPUTADOR. PINTURA: PÉS COM PINTURA ELETROSTÁTICA A PÓ. MATERIAIS: TAMPO EM MDF 25MM. ESTRUTURA TUBULAR DE AÇO. COMPLEMENTO: COM OPÇÃO DE PAINEL DIVISÓRIO. LARGURA: 800CM. ALTURA: 740CM. PROFUNDIDADE: 600CM. ESTRUTURA NA COR VERDE, E TAMPO NA COR CREME.</t>
  </si>
  <si>
    <t>5242000000554</t>
  </si>
  <si>
    <t>MEDIDAS APROXIMADAS: LARGURA 120CM, ALTURA 74 CM E PROFUNDIDADE 60 CM. ESTRUTURA TUBULAR EM AÇO PINTURA ELETROSTÁTICA A PÓ, TAMPO DE MADEIRA EM MDF 25MM. COMPLEMENTO: COM OPÇÃO DE PAINEL DIVISÓRIO. ESTRUTURA NA COR VERDE E TAMPO NA COR CREME.</t>
  </si>
  <si>
    <t>5242000000541</t>
  </si>
  <si>
    <t>PEDESTAL PARA BANNER EM ALUMÍNIO</t>
  </si>
  <si>
    <t>PEDESTAL PARA BANNER EM ALUMÍNIO, ACABAMENTO SUPERFICIAL FOSCO ALTURA MÁXIMA 300CM, TRIPÉ COM BASE ARTICULADA E REGULAGEM DE ALTURA.</t>
  </si>
  <si>
    <t>5242000000581</t>
  </si>
  <si>
    <t>POLTRONA BÁSICA FIXA 01 LUGAR 84X82X70CM</t>
  </si>
  <si>
    <t>POLTRONA BÁSICA FIXA DE 01 LUGAR. ESTRUTURADA EM MADEIRA. ASSENTO ESTOFADO EM ESPUMA D28. ENCOSTO COM A PARTE TRASEIRA RETA E DIANTEIRA INCLINADA COM MEDIDA SUPERIOR DE 10CM E INFERIOR DE 23CM, COM LARGURA DE 54CM E ALTURA DE 38CM, ESTOFADO EM ESPUMA D20; DOIS ENCOSTOS LATERAIS PARA APOIO DO BRAÇO, COM LARGURA DE 9CM E ALTURA DE 15CM EM RELAÇÃO À PARTE SUPERIOR DO ASSENTO. PÉS EM ALUMÍNIO CROMADO, COM ALTURA ENTRE 5CM E 10CM FIXADOS ATRAVÉS DE PARAFUSOS. REVESTIMENTO EM COURO SINTÉTICO. COR BEGE/AREIA/MARROM CLARO. MEDIDAS APROXIMADAS: 84 X 82 X 70CM (L X A X P).</t>
  </si>
  <si>
    <t>5242000000490</t>
  </si>
  <si>
    <t>PÚLPITO EM ACRÍLICO CRISTAL</t>
  </si>
  <si>
    <t>PÚLPITO EM ACRÍLICO CRISTAL (TRANSPARENTE) COM 08 A 10 MM DE ESPESSURA; FRENTE INTEIRIÇA EM FORMADO |_|; PRATELEIRA EM ACRÍLICO NA PARTE INTERNA, MESA, BASE REFORÇADA; MEDIDAS APROXIMADAS: ALTURA 1,20CM X TAMPO E BASE 50X60XM X  LATERAIS 40 CM.  LOGOMARCA DO IFPR PROJETADA COM TECNOLOGIA A LASER EM ALTO RELEVO, PRODUZIDO EM ACRÍLICO NAS CORES VERDE E VERMELHO.</t>
  </si>
  <si>
    <t>5242000000528</t>
  </si>
  <si>
    <t>QUADRO AVISOS FECHADO COM VIDRO</t>
  </si>
  <si>
    <t>QUADRO AVISOS FECHADO COM VIDRO, EMOLDURADO EM ALUMÍNIO FOSCO, COM DUAS PORTAS DE VIDRO. PARALELAS E CORREDIÇAS COM CAVA FUNÇÃO PUXADOR ABRE/FECHA NAS EXTREMIDADES DE CADA UMA DELAS, PRESILHAS PARA FIXAÇÃO EM PAREDE E FECHADURA TIPO VITRINE COM DUAS CHAVES</t>
  </si>
  <si>
    <t>5242000000546</t>
  </si>
  <si>
    <t>QUADRO BRANCO LAMINADO MELAMÍNICO 120 X 90 CM</t>
  </si>
  <si>
    <t>QUADRO BRANCO 1,20 X 0,90 MOLDURA ALUMINIO _x000D_
COMPOSIÇÃO CHAPA: FIBRA DE MADEIRA REFLORESTADA DE (3MM) REVESTIDA COM PINTURA BRANCA VITRIFICADA BILHANTE._x000D_
COMPOSIÇÃO MOLDURA: ALUMÍNIO_x000D_
COR: BRANCO_x000D_
SUPORTE PARA APAGADOR TAMBÉM EM ALUMÍNIO_x000D_
NÃO ABSORVE TINTA DE MARCADORES ESPECIAIS.</t>
  </si>
  <si>
    <t>5242000000435</t>
  </si>
  <si>
    <t>QUADRO BRANCO MEDINDO 1,50X 1,20 M</t>
  </si>
  <si>
    <t>QUADRO BRANCO MEDINDO 1,50X 1,20 M - QUADRO BRANCO, PARA USO DE CANETA ESPECÍFICA, TELA EM DURAPLAC BRILHANTE COM ALTA DENSIDADE, MOLDURA EM ALUMÍNIO, COM SUPORTE PARA APAGADOR, PARA SER FIXADO NA PAREDE.</t>
  </si>
  <si>
    <t>5242000000409</t>
  </si>
  <si>
    <t>QUADRO DE AVISOS - MATERIAL CORTIÇA, COMPRIMENTO 90, LARGURA 120, FINALIDADE MURAL, MATERIAL MOLDURA ALUMÍNIO, CARACTERÍSTICAS ADICIONAIS FELTRO VERDE, FORMATO RETANGULAR, REVESTIMENTO CORTIÇA</t>
  </si>
  <si>
    <t>5242000000402</t>
  </si>
  <si>
    <t>QUADRO EM VIDRO BRANCO, 300 X 120CM</t>
  </si>
  <si>
    <t>QUADRO EM VIDRO 6MM, PARA SALA DE AULA. COMPOSTO POR VINIL BRANCO NA PARTE POSTERIOR DE 300 CM X 120CM, E DUAS PARTES DE 150CM X 120CM DE VIDRO LAPIDADO, MEDINDO 6MM, SOBRE O VINIL. ESPAÇADORES PARA COMPOSIÇÃO/FIXAÇÃO DO VIDRO EM AÇO ESCOVADO.</t>
  </si>
  <si>
    <t>5242000000425</t>
  </si>
  <si>
    <t>QUADRO FLIP CHART</t>
  </si>
  <si>
    <t>QUADRO FLIP CHART, MATERIAL PERFIL ALUMÍNIO, MATERIAL FUNDO LAMINADO MELAMÍNICO, COR FUNDO BRANCA, REVESTIMENTO LAMINADO MELAMÍNICO, LARGURA  APROXIMADA 80, ALTURA 120, CARACTERISTICAS ADICIONAIS COM CAVALETE ALUMINIO, RODÍZIO E SUPORTE</t>
  </si>
  <si>
    <t>5242000000475</t>
  </si>
  <si>
    <t>RACK DE PAREDE 5U 19" FECHADO</t>
  </si>
  <si>
    <t>- ESTRUTURA MONOBLOCO COM TETO, BASE E FUNDO CONFECCIONADAS EM CHAPA DE AÇO (ESPESSURA MÍNIMA DE 0,90 MM)._x000D_
- LATERAIS VENTILADAS EM CHAPA DE AÇO (ESPESSURA MÍNIMA DE 0,90 MM) REMOVÍVEIS POR FECHO PLÁSTICO. _x000D_
- PORTA FRONTAL COM ABERTURA DE NO MÍNIMO 135º COM FECHADURA, CHAVE E CÓPIA DE SEGURANÇA E VISOR EM PS FUMÊ OU CRISTAL._x000D_
- ABERTURAS PARA PASSAGEM DE CABOS (OBLONGAS) DE 127 X 25 MM , SENDO 2 (DUAS) NA PARTE SUPERIOR E 2 (DUAS) NA PARTE INFERIOR._x000D_
- MÍNIMO DE DUAS RÉGUAS DE PLANO PARA MONTAGEM DESLOCÁVEIS NA PROFUNDIDADE SENDO ESTAS CONFECCIONADAS EM CHAPA DE AÇO (ESPESSURA MÍNIMA DE 1,50 MM) COM FURAÇÕES QUADRADAS (PADRÃO EUROPEU) DE 9,0 MM PARA PORCA GAIOLA._x000D_
- QUATRO FUROS DE DIÂMETRO 5,00 MM PARA PERMITIR A FIXAÇÃO DO RACK À PAREDE_x000D_
- ACABAMENTO FEITO ATRAVÉS DE FOSFATIZAÇÃO SEGUIDO DE PINTURA À PÓ TEXTURIZADA NA COR PRETA DE ALTA RESISTÊNCIA À RISCOS E PROTEGIDA CONTRA CORROSÃO._x000D_
_x000D_
DIMENSÕES MÍNIMAS:_x000D_
- ALTURA EXTERNA: 31CM_x000D_
- ALTURA ÚTIL DE 5U (CINCO UNIDADES PADRÃO DE ESPAÇO)._x000D_
- LARGURA EXTERNA: 56CM_x000D_
- LARGURA ÚTIL: 19"" _x000D_
- PROFUNDIDADE EXTERNA: 59CM_x000D_
- PROFUNDIDADE ÚTIL: 40CM</t>
  </si>
  <si>
    <t>5242000000408</t>
  </si>
  <si>
    <t>SOFÁ ESTOFADO 02 LUGARES</t>
  </si>
  <si>
    <t>SOFÁ ESTOFADO 02 LUGARES. ESTRUTURA EM MADEIRA, ALMOFADAS DO ENCOSTO FIXAS PREENCHIDAS COM FIBRA ACRÍLICA SILICONADA, BRAÇOS COM ALMOFADA FIXA, PREENCHIDA COM FIBRA ACRÍLICA, ASSENTOS COM PERCINTA DE ALTE RESISTÊNCIA COBERTOS COM ESPUMA E MANTA ACRÍLICA, REVESTIMENTO 100% COURO, COM COSTURAS REBATIDAS. PÉS EM MADEIRA TIPO CANTONEIRA. DIMENSÕES APROXIMADAS: AXLXP 92X196X90CM. PESO APROXIMADO: 60 KG. COR DO ESTOFADO: PRETO. GARANTIA CONTRA DEFEITOS DE FÁBRICA: 01 ANO.</t>
  </si>
  <si>
    <t>5242000000407</t>
  </si>
  <si>
    <t>SOFÁ ESTOFADO 03 LUGARES</t>
  </si>
  <si>
    <t>SOFÁ ESTOFADO 03 LUGARES. ESTRUTURA EM MADEIRA, ALMOFADAS DO ENCOSTO FIXAS PREENCHIDAS COM FIBRA ACRÍLICA SILICONADA, BRAÇOS COM ALMOFADA FIXA, PREENCHIDA COM FIBRA ACRÍLICA, ASSENTOS COM PERCINTA DE ALTE RESISTÊNCIA COBERTOS COM ESPUMA E MANTA ACRÍLICA, REVESTIMENTO 100% COURO, COM COSTURAS REBATIDAS. PÉS EM MADEIRA TIPO CANTONEIRA. DIMENSÕES APROXIMADAS: AXLXP 92X216X90CM. PESO APROXIMADO: 75KG. COR DO ESTOFADO: PRETO. GARANTIA CONTRA DEFEITOS DE FÁBRICA: 01 ANO.</t>
  </si>
  <si>
    <t>5242000000517</t>
  </si>
  <si>
    <t>SUPORTE FIXAÇÃO PROJETOR, MATERIAL BARRA DE FERRO, FORMATO RETANGULAR*</t>
  </si>
  <si>
    <t>SUPORTE FIXAÇÃO PROJETOR, MATERIAL BARRA DE FERRO, FORMATO RETANGULAR, COMPRIMENTO 3/4 POL, LARGURA 1 1/4 POL, ESPESSURA 1/4 POL, TIPO GARRA, TRATAMENTO SUPERFICIAL ANTI CORROSÃO, ACABAMENTO SUPERFICIAL PINTURA, COR PRETA, CARACTERÍSTICAS ADICIONAIS COM PARAFUSO DE FIXAÇÃO, DIÂMETRO 3/8", APLICAÇÃO FIXAÇÃO DE PROJETORES E REFLETORES EM ILUMINAÇÃO C.</t>
  </si>
  <si>
    <t>CAMILA DE MELLO</t>
  </si>
  <si>
    <t>ALLANA CAMARGO COUTINHO</t>
  </si>
  <si>
    <t>5242000000569</t>
  </si>
  <si>
    <t>SUPORTE PARA TELEVISOR</t>
  </si>
  <si>
    <t>SUPORTE PARA TELEVISOR - PAREDE OU TETO ARTICULADO COM INCLINAÇÃO PARA TVS LCD / LED. PAREDE - ATÉ 40" / TETO - ATÉ 26 - MULTIVISÃO - EM AÇO CARBONO E REVESTIDO COM PINTURA EPÓXI (ELETROSTÁTICA)</t>
  </si>
  <si>
    <t>*O valor estimado do material corresponde ao valor do mesmo na requisição mais recente exibida neste relatório.</t>
  </si>
  <si>
    <t>CANCELADOS</t>
  </si>
  <si>
    <t>VALOR HOMOLOGADO</t>
  </si>
  <si>
    <t>FORNECEDOR</t>
  </si>
  <si>
    <t>CNPJ FORNECEDOR</t>
  </si>
  <si>
    <t>CONTATO</t>
  </si>
  <si>
    <t>VALOR TOTAL HOMOLOGADO</t>
  </si>
  <si>
    <t>Análise RELEVANTES OU ACIMA DE R$80.000,00</t>
  </si>
  <si>
    <t>FONTE PESQUISA ANÁLISE</t>
  </si>
  <si>
    <t>ADESÃO UASG 160211 (DECRETO 7.892/2013)</t>
  </si>
  <si>
    <t>TOTAL PARTICIPANTE</t>
  </si>
  <si>
    <t>CHECK SIPAC</t>
  </si>
  <si>
    <t>ATHIKA COMERCIO DE MOVEIS EIRELI - EPP</t>
  </si>
  <si>
    <t>19.356.908/0001-60</t>
  </si>
  <si>
    <t>OK</t>
  </si>
  <si>
    <t xml:space="preserve">PERSONALIZZE MOVEIS LTDA - ME  </t>
  </si>
  <si>
    <t>07.292.132/0001-83</t>
  </si>
  <si>
    <t>MAGAZINE LUIZA - LINK - http://www.magazineluiza.com.br/armario-alto-2-portas-kappesberg-kappesberg/p/2007442/mo/moae/</t>
  </si>
  <si>
    <t xml:space="preserve">BELNIAKI &amp; BELNIAKI LTDA - EPP </t>
  </si>
  <si>
    <t>03.149.113/0001-41</t>
  </si>
  <si>
    <t>MAGAZINE LUIZA - LINK -http://www.magazineluiza.com.br/armario-para-escritorio-2-portas-4-prateleiras-tecno-mobili/p/0855589/mo/moae/</t>
  </si>
  <si>
    <t>FLEXFORMA COMERCIAL DE MOVEIS E EQUIPAMENTOS PARA ESCRI</t>
  </si>
  <si>
    <t>16.967.775/0001-70</t>
  </si>
  <si>
    <t>D.S.E. INDUSTRIA E COMERCIO DE MOVEIS DE ACO LTDA – ME</t>
  </si>
  <si>
    <t>15.318.347/0001-54</t>
  </si>
  <si>
    <t>T S W INDUSTRIA E COMERCIO DE MOVEIS LTDA</t>
  </si>
  <si>
    <t>10.456.190/0001-00</t>
  </si>
  <si>
    <t>8</t>
  </si>
  <si>
    <t>9</t>
  </si>
  <si>
    <t>MOVELARIA COMERCIO DE MOVEIS E SERVICOS LTDA – EPP</t>
  </si>
  <si>
    <t>10.520.390/0001-84</t>
  </si>
  <si>
    <t>10</t>
  </si>
  <si>
    <t>11</t>
  </si>
  <si>
    <t>12</t>
  </si>
  <si>
    <t>PG OFFICE COMERCIO E INDUSTRIA DE MOVEIS LTDA – EPP</t>
  </si>
  <si>
    <t>14.256.626/0001-78</t>
  </si>
  <si>
    <t>MADEIRA MADEIRA - LINK - http://www.madeiramadeira.com.br/cadeiras-para-escritorio/cadeira-fixa-designflex-clean-revestida-105567.html?origem=googleshopping&amp;utm_source=googleshopping&amp;utm_medium=cpc&amp;gclid=CN69zfSKtsACFSpo7Aod93UABA</t>
  </si>
  <si>
    <t>13</t>
  </si>
  <si>
    <t>LICITAL COMÉRCIO DE MÓVEIS EIRELI EPP</t>
  </si>
  <si>
    <t>08.888.689/0001-44</t>
  </si>
  <si>
    <t>14</t>
  </si>
  <si>
    <t>DUCA MOVEIS LTDA – EPP</t>
  </si>
  <si>
    <t>85.354.306/0003-60</t>
  </si>
  <si>
    <t>15</t>
  </si>
  <si>
    <t>16</t>
  </si>
  <si>
    <t>17</t>
  </si>
  <si>
    <t xml:space="preserve">ITEM CANCELADO </t>
  </si>
  <si>
    <t>ITEM CANCELADO</t>
  </si>
  <si>
    <t>NºPregão:2102013 / UASG:158139 MINISTÉRIO DA EDUCAÇÃO 
Secretaria Executiva 
Subsecretaria de Planejamento e Orçamento 
Instituto fed. de educação, Ciencia e Tecnologia Fluminense</t>
  </si>
  <si>
    <t>18</t>
  </si>
  <si>
    <t>19</t>
  </si>
  <si>
    <t>20</t>
  </si>
  <si>
    <t>21</t>
  </si>
  <si>
    <t>22</t>
  </si>
  <si>
    <t>PERSONALIZZE MOVEIS LTDA – ME</t>
  </si>
  <si>
    <t>23</t>
  </si>
  <si>
    <t>24</t>
  </si>
  <si>
    <t>BELNIAKI &amp; BELNIAKI LTDA – EPP</t>
  </si>
  <si>
    <t>25</t>
  </si>
  <si>
    <t>26</t>
  </si>
  <si>
    <t>AGNUS COMERCIO DE MAQUINAS E EQUIPAMENTOS LTDA – ME</t>
  </si>
  <si>
    <t>14.676.091/0001-94</t>
  </si>
  <si>
    <t>27</t>
  </si>
  <si>
    <t>MACALE COMERCIO DE MOVEIS DE METAL - EIRELI – ME</t>
  </si>
  <si>
    <t>19.018.615/0001-73</t>
  </si>
  <si>
    <t>28</t>
  </si>
  <si>
    <t>EQUIFLEX MOVEIS PARA ESCRITORIO LTDA – ME</t>
  </si>
  <si>
    <t>05.243.161/0001-20</t>
  </si>
  <si>
    <t>29</t>
  </si>
  <si>
    <t>30</t>
  </si>
  <si>
    <t>31</t>
  </si>
  <si>
    <t>32</t>
  </si>
  <si>
    <t>NºPregão:32014 / UASG:160082 MINISTÉRIO DA DEFESA 
Comando do Exército 
Comando Militar do Planalto 
Comando da 11ª Região Militar 
Prefeitura Militar de Brasília</t>
  </si>
  <si>
    <t>33</t>
  </si>
  <si>
    <t>NºPregão:3152014 / UASG:154052 MINISTÉRIO DA EDUCAÇÃO 
Universidade Federal de Viçosa 
Central de Ensino e Desenvolvimento Agrário de Florestal</t>
  </si>
  <si>
    <t>34</t>
  </si>
  <si>
    <t>35</t>
  </si>
  <si>
    <t>36</t>
  </si>
  <si>
    <t>37</t>
  </si>
  <si>
    <t>38</t>
  </si>
  <si>
    <t>39</t>
  </si>
  <si>
    <t>KD COMERCIO ATACADISTA LTDA – ME</t>
  </si>
  <si>
    <t>15.567.891/0001-30</t>
  </si>
  <si>
    <t>42</t>
  </si>
  <si>
    <t>43</t>
  </si>
  <si>
    <t>BR DISPLAYS LTDA – ME</t>
  </si>
  <si>
    <t>42.941.690/0001-23</t>
  </si>
  <si>
    <t>44</t>
  </si>
  <si>
    <t>MULTI QUADROS E VIDROS LTDA – ME</t>
  </si>
  <si>
    <t>03.961.467/0001-96</t>
  </si>
  <si>
    <t>45</t>
  </si>
  <si>
    <t>46</t>
  </si>
  <si>
    <t>REAL INDUSTRIA E COMERCIO LTDA – ME</t>
  </si>
  <si>
    <t>02.773.079/0001-19</t>
  </si>
  <si>
    <t>47</t>
  </si>
  <si>
    <t>48</t>
  </si>
  <si>
    <t>CELIA DAS GRACAS CECON SGODA – ME</t>
  </si>
  <si>
    <t>01.082.918/0001-90</t>
  </si>
  <si>
    <t xml:space="preserve">PREGÃO 192014- UASG 154041 MINISTÉRIO DA EDUCAÇÃO
FUNDAÇÃO UNIVERSIDADE DO MARANHÃO
Ata de Realização do Pregão Eletrônico </t>
  </si>
  <si>
    <t>49</t>
  </si>
  <si>
    <t>50</t>
  </si>
  <si>
    <t>GARRA INDUSTRIA DE MOVEIS E ACESSORIOS EM METAL EIRELI</t>
  </si>
  <si>
    <t>02.618.946/0001-41</t>
  </si>
  <si>
    <t>51</t>
  </si>
  <si>
    <t>RECOSTARE-INDUSTRIA DE CADEIRAS LTDA – EPP</t>
  </si>
  <si>
    <t>03.669.040/0001-19</t>
  </si>
  <si>
    <t>52</t>
  </si>
  <si>
    <t>53</t>
  </si>
  <si>
    <t>SINGULAR COMERCIO E SERVICOS DE PRODUTOS MANUFATURADOS</t>
  </si>
  <si>
    <t>02.642.492/0001-44</t>
  </si>
  <si>
    <t>54</t>
  </si>
  <si>
    <t>PARTICIPANTE</t>
  </si>
  <si>
    <t>TOTAL</t>
  </si>
  <si>
    <t>ITENS CANCELADOS</t>
  </si>
  <si>
    <t>MOTIVO</t>
  </si>
  <si>
    <t>QUANTIDADE ITENS</t>
  </si>
  <si>
    <t>% SOBRE TOTAL</t>
  </si>
  <si>
    <t>CANCELADO NA ACEITAÇÃO</t>
  </si>
  <si>
    <t>CANCELADO DESERTO</t>
  </si>
  <si>
    <t>TOTAL DEMANDA</t>
  </si>
  <si>
    <t>TOTAL GERAL DEMANDA MAIS PARTICIPANTES</t>
  </si>
  <si>
    <t>Quantidade Total COMPRASNET</t>
  </si>
  <si>
    <t>CHECK LIST</t>
  </si>
  <si>
    <t>TOTAL HOMOLOGADO</t>
  </si>
  <si>
    <t xml:space="preserve">TOTAL GERAL HOMOLOGADO COM PARTICIPANTES </t>
  </si>
  <si>
    <t>ARMÁRIO EM AÇO COM 02 PORTAS E 04 PRATELEIRAS</t>
  </si>
  <si>
    <t>ESCADA EM AÇO 2 DEGRAUS</t>
  </si>
  <si>
    <t>ESTANTE DE AÇO COM REFORÇO EM “X”</t>
  </si>
  <si>
    <t>ESTANTE DE AÇO COM REFORÇO EM “X” - ESTANTE METÁLICA, MATERIAL AÇO, ALTURA 2,00, LARGURA 0,92, PROFUNDIDADE 0,30, TIPO PRATELEIRAS REGULÁVEIS E ARTICULÁVEIS DE 5 EM 5CM, QUANTIDADE PRATELEIRAS 6, TRATAMENTO SUPERFICIAL ANTICORROSIVO/ANTIFERRUGEM, ACABAMENTO SUPERFICIAL PINTURA ESMALTADA, COR CINZA, CARACTERÍSTICAS ADICIONAIS COM PONTEIRAS DE 3,5CM E PORTA-ETIQUETA DE AÇO.</t>
  </si>
  <si>
    <t>ARQUIVO DE AÇO COM 4 GAVETAS PARA PASTA SUSPENSA TAMANHO OFÍCIO; DIMENSÕES TOTAIS EXTERNAS DE 1330 MM DE ALTURA, 470 MM DE LARGURA E 570 MM DE PROFUNDIDADE, CONFECCIONADO EM AÇO, NAS CORES ARGILA, CINZA E OVO, COM SUPORTES PARA ARQUIVAR DOCUMENTOS EM PASTAS SUSPENSA, TAMANHO OFÍCIO COM LIMITE DE 40 A 50 PASTAS E 30 KGS POR GAVETAS, AS GAVETAS DESLIZARÃO SUAVEMENTE SOBRE TRILHOS TELESCÓPICOS E ROLDANAS DE NYLON COM AUTO TRAVAMENTO E LIMITADOR DE ABERTURA, OS PUXADORES SERÃO DO TIPO ALÇA, EM AÇO COM ACABAMENTO CROMADO FOSCO, A FECHADURA SERÁ CROMADA, CILÍNDRICA, INSTALADA E EMBUTIDA NA PARTE SUPERIOR DO MÓVEL, COM TRAVAMENTO SIMULTÂNEO DAS GAVETAS, ACOMPANHADA DE 02 CHAVES; TODAS AS PEÇAS METÁLICAS RECEBERÃO TRATAMENTO ANTIFERRUGINOSO POR FOSFATIZAÇÃO, E RECEBERÃO ACABAMENTO EM PINTURA EPÓXI-PÓ PELO PROCESSO DE DEPOSIÇÃO ELETROSTÁTICA COM POLIMERIZAÇÃO EM ESTUFA.</t>
  </si>
  <si>
    <t>GAVETEIRO VOLANTE COM 3 GAVETAS MEDIDAS: A: 600MM X P: 500MM X L: 400MM O GAVETEIRO DEVERÁ SER COMPOSTO POR: TRÊS GAVETAS, LATERAIS, FUNDO, BASE E TRAVESSAS EM MDF DE 18MM DE ESPESSURA, REVESTIDOS EM LAMINADO MELAMÍNICO DE BAIXA PRESSÃO NA COR ARGILA OU OVO; O TAMPO DEVE SER CONFECCIONADO EM MDF DE 25MM DE ESPESSURA REVESTIDO EM LAMINADO MELAMÍNICO DE BAIXA PRESSÃO NA COR ARGILA OU OVO; DEVERÁ POSSUIR AS SEGUINTES PEÇAS METÁLICAS: CORREDIÇAS, FECHADURA E PUXADORES;DEVERÃO RECEBER ACABAMENTO NAS BORDAS EM FITA DE PVC NA MESMA COR DO MÓVEL, COM ESPESSURA DE 2MM OS SEGUINTES COMPONENTES: GAVETAS, LATERAIS, BASE, FUNDO E TAMPO, COLOCADAS A QUENTE PELO SISTEMA HOLT-MELT;AS CORREDIÇAS DEVERÃO SER SIMPLES E PRODUZIDAS EM AÇO LAMINADO, COM ABERTURA E ¾ DO COMPRIMENTO NOMINAL, DESLIZAMENTO SUAVE COM ROLDANAS DE POLIACETAL AUTO-LUBRIFICADAS, DUPLO TRAVAMENTO ABERTO, SISTEMA DE FECHAMENTO AUTOMÁTICO SELF-CLOSING, PERFIL CAPTIVE PARA COMPENSAR FOLGAS LATERAIS E ESTABILIDADE DA GAVETA. CAPACIDADE MÍNIMA DE 25KG POR PAR; O EIXO E SISTEMA DE FIXAÇÃO DEVERÃO SER PRODUZIDOS EM AÇO ABNT 1020;A GAVETA DEVE SUPORTAR CARGA DE ATÉ 40KG;A BASE DEVE CONTER RODÍZIOS DUPLOS COM DUPLO GIRO, DE NYLON DE ALTO IMPACTO NA COR PRETA;AS GAVETAS DEVEM TER ALTURA MÍNIMA DE 80MM;AS FRENTES DAS GAVETAS DEVEM SER EM MDF DE 15MM DE ESPESSURA, COM O MESMO ACABAMENTO EXTERNO DO TAMPO;FECHADURA LOCALIZADA NA PRIMEIRA GAVETA COM TRAVAMENTO SIMULTÂNEO DAS 03 PEÇAS, COM 02 (DUAS) CHAVES. A FECHADURA DEVERÁ TER PADRÃO SOPRANO OU SIMILAR;OS PUXADORES TIPO CONCHA, DEVERÃO SER PRODUZIDOS EM ZAMAK NA COR ALUMÍNIO, OU PINTADOS NA COR ARGILA OU OVO;TODOS OS COMPONENTES METÁLICOS DEVEM SER TRATADOS POR BANHO DE DESENGRAXAMENTO, DECAPAGEM E FOSFORIZAÇÃO E PINTADOS COM TINTA EPÓXI-PÓ APLICADA PELO PROCESSO DE DEPOSIÇÃO ELETROSTÁTICA COM POLIMERIZAÇÃO EM ESTUFA NA COR PRETA.</t>
  </si>
  <si>
    <t>MESA EM “L” PARA ESTAÇÃO DE TRABALHO MEDIDAS: L=1400MM X L=1400MM X P=1600MM X A=750MM TAMPO CONFECCIONADO EM MADEIRA MDF COM 25MM DE ESPESSURA COM ACABAMENTO NAS DUAS FACES EM LAMINADO MELAMÍNICO DE BAIXA PRESSÃO (BP) NA COR ARGILA OU OVO;A PARTE CENTRAL INTERNA DEVERÁ TER ANGULAÇÃO 45° EM RELAÇÃO ÀS PARTES LATERAIS, SER RETA, COM COMPRIMENTO SUFICIENTE PARA QUE POSSA SER ADAPTADO O SUPORTE PARA O TECLADO EM SUA PARTE INFERIOR; DEVERÁ SER CONFECCIONADO COM SUPORTE RETRÁTIL COM CORREDIÇAS METÁLICAS, NAS MEDIDAS DE 72 CM X 31 CM COM LATERAIS DE 10 CM DE ALTURA, EM LAMINADO MELAMINICO, FIXADO NA PARTE CENTRAL DO TAMPO, E DEVERÁ DESLIZAR SUAVEMENTE;BORDAS RECEBEM ACABAMENTO EM FITA PVC DE 3MM DE ESPESSURA, COLADA A QUENTE PELO SISTEMA HOLT-MELT EM TODO SEU PERÍMETRO;AS MESAS DEVERÃO CONSTITUIR PEÇAS SÓLIDAS E RESISTENTES, SEM FOLGAS NOS DETALHES E NÃO DEVERÃO APRESENTAR, EM QUALQUER DAS SUAS PARTES, EMPENAMENTOS E DEFORMAÇÕES;PAINÉIS FRONTAIS DEVERÃO TER RECUO MÍNIMO DE 15CM EM RELAÇÃO À FRENTE DA MESA E SER FIXADOS À ESTRUTURA POR MEIO DE PARAFUSOS;O PAINEL DEVE SER FIXADO ENTRE OS PÉS DE ESTRUTURA POR MEIO DE PARAFUSOS DE FIXAÇÃO;ESTRUTURA INTERNA: LATERAIS: A SUSTENTAÇÃO DO TAMPO DEVE SER EM CHAPA DE AÇO #16 (1,50MM) DE ESPESSURA MÍNIMA, ESTRUTURA VERTICAL ELABORADA EM PERFIS DE SEÇÃO QUADRADA DE DIMENSÕES DE 40X40MM, FORMANDO 02 COLUNAS PARALELAS EM FORMA DE PÓRTICO, DISTANCIADAS ENTRE SI EM 120MM, COM CALHA DE PASSAGEM DE FIAÇÃO E FUROS PARA INSTALAÇÃO DE TOMADAS (ENERGIA, LÓGICA E TELEFÔNICA), FECHAMENTOS EM TAMPAS, EM AÇO #22 (0,75MM), QUE DEVEM SER FIXAS NA PARTE INTERNA E REMOVÍVEIS NA PARTE EXTERNA; PÉS: O TRAVAMENTO INFERIOR (PÉS) DEVE SER EM CHAPA DE AÇO #14 (1,90MM) DE ESPESSURA, ESTAMPADA NO FORMATO DE ARCO OBLONGO COM AS EXTREMIDADES ARREDONDADAS NA MESMA CHAPA, POR SISTEMA DE ENCAIXE, POR MEIO DE PARAFUSOS DE AÇO M8X40MM E BUCHAS METÁLICAS, COM BASE EM SAPATAS NIVELADORAS DE 50MM DIÂMETRO DE POLIPROPILENO, REGULÁVEIS, ENTRE 15MM E 50MM DE ALTURA DO PLANO HORIZONTAL; ESTRUTURA FRONTAL SUPERIOR: EM CHAPA DE AÇO #16 (1,50MM) DE ESPESSURA, DUAS CALHAS HORIZONTAIS, COM FUROS PARA PASSAGEM DE FIAÇÃO SOB O TAMPO, PERMITINDO O ACESSO A TODO CABEAMENTO DE ENERGIA, LÓGICO E TELEFÔNICO, NA FORMA DE TUBOS COM DIMENSÕES DE 20X40MM; ESTRUTURA FRONTAL INFERIOR: EM CHAPA DE AÇO # 16, DE ESPESSURA, DE 30X50MM, COM TRAVAMENTO AO PÓRTICO POR MEIO DE PARAFUSOS DE AÇO E BUCHAS METÁLICAS; CALHA: PARA A PASSAGEM DE FIAÇÃO, PRODUZIDA EM CHAPA DE AÇO COM 12MM DE ESPESSURA E FIXADA NA CHAPA DE AÇO DE UNIÃO DOS TUBOS RETANGULARES DA ESTRUTURA, ATRAVÉS DE PARAFUSOS DE AÇO M6X12MM E PORCAS SEXTAVADA. DOTADA DE BERÇO PARA TOMADAS LÓGICAS, ELÉTRICA E VOZ; COMPONENTES METÁLICOS: TODOS COM TRATAMENTO ANTIFERRUGEM, POR BANHO DE DESENGRAXAMENTO, DECAPAGEM E FOSFATIZAÇÃO, E ACABAMENTO EM PINTURA ELETROSTÁTICA EPÓXI-PÓ COM ACABAMENTO TEXTURIZADO NA MESMA COR PADRÃO DO TAMPO; COMPONENTES METÁLICOS: TODOS PINTADOS NA MESMA COR DO TAMPO; ACABAMENTOS: TODOS, DE PONTEIRAS PLÁSTICAS, NAS SUAS EXTREMIDADES, NA MESMA COR DO TAMPO, FICANDO A PARTE EXTERNA TOTALMENTE LISA, SEM APARÊNCIA DOS COMPONENTES APLICADOS. COR DE ACABAMENTO A MESMA UTILIZADA PARA O TAMPO. POSIÇÃO DE DIREITA E ESQUERDA DE ACORDO COM A NECESSIDADE DA UNIDADE.</t>
  </si>
  <si>
    <t>MESA EM “L” PARA ESTAÇÃO DE TRABALHO 120X160CM</t>
  </si>
  <si>
    <t>MEDIDAS APROXIMADAS: LARGURA 120CM, LARGURA 160CM, PROFUNDIDADE 60CM, ALTURA 75CM; TAMPO CONFECCIONADO EM MADEIRA MDF COM 25MM DE ESPESSURA COM ACABAMENTO NAS DUAS FACES EM LAMINADO MELAMÍNICO DE BAIXA PRESSÃO NAS CORES IMBUIA OU AMETISTA;A PARTE CENTRAL INTERNA DEVERÁ TER ANGULAÇÃO 45° EM RELAÇÃO ÀS PARTES LATERAIS, SER RETA, COM COMPRIMENTO SUFICIENTE PARA QUE POSSA SER ADAPTADO O SUPORTE PARA O TECLADO EM SUA PARTE INFERIOR; DEVERÁ SER CONFECCIONADO COM SUPORTE RETRÁTIL COM CORREDIÇAS METÁLICAS, NAS MEDIDAS DE 72CM X 31CM COM LATERAIS DE 10CM DE ALTURA, EM LAMINADO MELAMÍNICO, FIXADO NA PARTE CENTRAL DO TAMPO, E DEVERÁ DESLIZAR SUAVEMENTE;BORDAS RECEBEM ACABAMENTO EM FITA PVC DE 3MM DE ESPESSURA, COLADA A QUENTE PELO SISTEMA “HOLT-MELT” EM TODO SEU PERÍMETRO;A MESA DEVERÁ CONSTITUIR PEÇAS SÓLIDAS E RESISTENTES, SEM FOLGAS NOS DETALHES E NÃO DEVERÁ APRESENTAR, EM QUALQUER DAS SUAS PARTES, EMPENAMENTOS E DEFORMAÇÕES;PAINÉIS FRONTAIS DEVERÃO TER RECUO MÍNIMO DE 15CM EM RELAÇÃO À FRENTE DA MESA E SER FIXADOS À ESTRUTURA POR MEIO DE PARAFUSOS;O PAINEL DEVE SER FIXADO ENTRE OS PÉS DE ESTRUTURA POR MEIO DE PARAFUSOS DE FIXAÇÃO;ESTRUTURA INTERNA: LATERAIS: A SUSTENTAÇÃO DO TAMPO DEVE SER EM CHAPA DE AÇO Nº 16 (1,50MM) DE ESPESSURA MÍNIMA, ESTRUTURA VERTICAL ELABORADA EM PERFIS DE SEÇÃO QUADRADA DE DIMENSÕES DE 40X40MM, FORMANDO 02 COLUNAS PARALELAS EM FORMA DE PÓRTICO, DISTANCIADAS ENTRE SI EM 120MM, COM CALHA DE PASSAGEM DE FIAÇÃO E FUROS PARA INSTALAÇÃO DE TOMADAS (ENERGIA, LÓGICA E TELEFÔNICA), FECHAMENTOS EM TAMPAS, EM AÇO Nº 22 (0,75MM), QUE DEVEM SER FIXAS NA PARTE INTERNA E REMOVÍVEIS NA PARTE EXTERNA; PÉS: O TRAVAMENTO INFERIOR (PÉS) DEVE SER EM CHAPA DE AÇO Nº 14 (1,90MM) DE ESPESSURA, ESTAMPADA NO FORMATO DE ARCO OBLONGO COM AS EXTREMIDADES ARREDONDADAS NA MESMA CHAPA, POR SISTEMA DE ENCAIXE, POR MEIO DE PARAFUSOS DE AÇO M8X40MM E BUCHAS METÁLICAS, COM BASE EM SAPATAS NIVELADORAS DE 50MM DIÂMETRO DE POLIPROPILENO, REGULÁVEIS, ENTRE 15MM E 50MM DE ALTURA DO PLANO HORIZONTAL; ESTRUTURA FRONTAL SUPERIOR: EM CHAPA DE AÇO Nº 16 (1,50MM) DE ESPESSURA, DUAS CALHAS HORIZONTAIS, COM FUROS PARA PASSAGEM DE FIAÇÃO SOB O TAMPO, PERMITINDO O ACESSO A TODO CABEAMENTO DE ENERGIA, LÓGICO E TELEFÔNICO, NA FORMA DE TUBOS COM DIMENSÕES DE 20X40MM; ESTRUTURA FRONTAL INFERIOR: EM CHAPA DE AÇO Nº 16, DE ESPESSURA, DE 30X50MM, COM TRAVAMENTO AO PÓRTICO POR MEIO DE PARAFUSOS DE AÇO E BUCHAS METÁLICAS; CALHA: PARA A PASSAGEM DE FIAÇÃO, PRODUZIDA EM CHAPA DE AÇO COM 12MM DE ESPESSURA E FIXADA NA CHAPA DE AÇO DE UNIÃO DOS TUBOS RETANGULARES DA ESTRUTURA, ATRAVÉS DE PARAFUSOS DE AÇO M6X12MM E PORCAS SEXTAVADA. DOTADA DE BERÇO PARA TOMADAS LÓGICAS, ELÉTRICA E VOZ; COMPONENTES METÁLICOS: TODOS COM TRATAMENTO ANTIFERRUGEM, POR BANHO DE DESENGRAXAMENTO, DECAPAGEM E FOSFATIZAÇÃO, E ACABAMENTO EM PINTURA ELETROSTÁTICA EPÓXI-PÓ COM ACABAMENTO TEXTURIZADO NA MESMA COR PADRÃO DO TAMPO; COMPONENTES METÁLICOS: TODOS PINTADOS NA MESMA COR DO TAMPO; ACABAMENTOS: TODOS, DE PONTEIRAS PLÁSTICAS, NAS SUAS EXTREMIDADES, NA MESMA COR DO TAMPO, FICANDO A PARTE EXTERNA TOTALMENTE LISA, SEM APARÊNCIA DOS COMPONENTES APLICADOS. COR DE ACABAMENTO A MESMA UTILIZADA PARA O TAMPO. POSIÇÃO DE DIREITA E ESQUERDA DE ACORDO COM A NECESSIDADE DA UNIDADE. AS MEDIDAS DO MÓVEL PODERÃO VARIAR EM ATÉ 10CM. GARANTIA MÍNIMA DE 12 MESES CONTRA DEFEITOS DE FABRICAÇÃO.</t>
  </si>
  <si>
    <t>QUADRO DE AVISOS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</si>
</sst>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R$&quot;\ #,##0.00;[Red]\-&quot;R$&quot;\ #,##0.00"/>
    <numFmt numFmtId="164" formatCode="_(* #,##0.00_);_(* \(#,##0.00\);_(* \-??_);_(@_)"/>
    <numFmt numFmtId="165" formatCode="_-[$R$-416]\ * #,##0.00_-;\-[$R$-416]\ * #,##0.00_-;_-[$R$-416]\ * &quot;-&quot;??_-;_-@_-"/>
    <numFmt numFmtId="166" formatCode="_(&quot;R$ &quot;* #,##0.00_);_(&quot;R$ &quot;* \(#,##0.00\);_(&quot;R$ &quot;* &quot;-&quot;??_);_(@_)"/>
    <numFmt numFmtId="167" formatCode="_(&quot;R$&quot;* #,##0.00_);_(&quot;R$&quot;* \(#,##0.00\);_(&quot;R$&quot;* &quot;-&quot;??_);_(@_)"/>
    <numFmt numFmtId="168" formatCode="_(* #,##0.00_);_(* \(#,##0.00\);_(* &quot;-&quot;??_);_(@_)"/>
    <numFmt numFmtId="169" formatCode="&quot;R$&quot;\ #,##0.00"/>
  </numFmts>
  <fonts count="50" x14ac:knownFonts="1">
    <font>
      <sz val="11"/>
      <color theme="1"/>
      <name val="Calibri"/>
      <family val="2"/>
      <scheme val="minor"/>
    </font>
    <font>
      <sz val="11"/>
      <color theme="1"/>
      <name val="Calibri"/>
      <family val="2"/>
      <scheme val="minor"/>
    </font>
    <font>
      <sz val="10"/>
      <name val="Arial"/>
      <family val="2"/>
    </font>
    <font>
      <b/>
      <sz val="9"/>
      <color indexed="8"/>
      <name val="Arial"/>
      <family val="2"/>
    </font>
    <font>
      <b/>
      <sz val="9"/>
      <color indexed="50"/>
      <name val="Arial"/>
      <family val="2"/>
    </font>
    <font>
      <b/>
      <sz val="14"/>
      <name val="Arial"/>
      <family val="2"/>
    </font>
    <font>
      <b/>
      <sz val="12"/>
      <color theme="1"/>
      <name val="Calibri"/>
      <family val="2"/>
      <scheme val="minor"/>
    </font>
    <font>
      <sz val="12"/>
      <color theme="1"/>
      <name val="Calibri"/>
      <family val="2"/>
      <scheme val="minor"/>
    </font>
    <font>
      <b/>
      <sz val="10"/>
      <name val="Arial"/>
      <family val="2"/>
    </font>
    <font>
      <sz val="10"/>
      <color theme="1"/>
      <name val="Arial"/>
      <family val="2"/>
    </font>
    <font>
      <sz val="8"/>
      <name val="Arial"/>
      <family val="2"/>
    </font>
    <font>
      <sz val="10"/>
      <name val="Arial"/>
      <family val="2"/>
    </font>
    <font>
      <sz val="11"/>
      <color theme="1"/>
      <name val="Arial"/>
      <family val="2"/>
    </font>
    <font>
      <b/>
      <sz val="11"/>
      <color rgb="FFFF0000"/>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8"/>
      <name val="Arial"/>
      <family val="2"/>
    </font>
    <font>
      <b/>
      <sz val="8"/>
      <color rgb="FFFF0000"/>
      <name val="Arial"/>
      <family val="2"/>
    </font>
    <font>
      <b/>
      <sz val="14"/>
      <color rgb="FFFF0000"/>
      <name val="Calibri"/>
      <family val="2"/>
      <scheme val="minor"/>
    </font>
    <font>
      <b/>
      <sz val="11"/>
      <color theme="1"/>
      <name val="Arial"/>
      <family val="2"/>
    </font>
    <font>
      <b/>
      <sz val="12"/>
      <color rgb="FF222222"/>
      <name val="Arial"/>
      <family val="2"/>
    </font>
    <font>
      <b/>
      <sz val="11"/>
      <color rgb="FF222222"/>
      <name val="Arial"/>
      <family val="2"/>
    </font>
    <font>
      <b/>
      <sz val="10"/>
      <color rgb="FFFF0000"/>
      <name val="Arial"/>
      <family val="2"/>
    </font>
    <font>
      <b/>
      <sz val="18"/>
      <color rgb="FFFF0000"/>
      <name val="Calibri"/>
      <family val="2"/>
      <scheme val="minor"/>
    </font>
    <font>
      <sz val="8"/>
      <color theme="0"/>
      <name val="Arial"/>
      <family val="2"/>
    </font>
    <font>
      <sz val="10"/>
      <color theme="0"/>
      <name val="Arial"/>
      <family val="2"/>
    </font>
    <font>
      <b/>
      <sz val="8"/>
      <color theme="0"/>
      <name val="Arial"/>
      <family val="2"/>
    </font>
    <font>
      <b/>
      <sz val="11"/>
      <color theme="0"/>
      <name val="Arial"/>
      <family val="2"/>
    </font>
    <font>
      <b/>
      <sz val="12"/>
      <color rgb="FFFF0000"/>
      <name val="Arial"/>
      <family val="2"/>
    </font>
    <font>
      <b/>
      <sz val="18"/>
      <name val="Calibri"/>
      <family val="2"/>
      <scheme val="minor"/>
    </font>
    <font>
      <sz val="14"/>
      <name val="Arial"/>
      <family val="2"/>
    </font>
  </fonts>
  <fills count="3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31"/>
        <bgColor indexed="41"/>
      </patternFill>
    </fill>
    <fill>
      <patternFill patternType="solid">
        <fgColor indexed="9"/>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41"/>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tint="0.59999389629810485"/>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theme="4"/>
      </left>
      <right style="double">
        <color theme="4"/>
      </right>
      <top style="double">
        <color theme="4"/>
      </top>
      <bottom style="double">
        <color theme="4"/>
      </bottom>
      <diagonal/>
    </border>
  </borders>
  <cellStyleXfs count="228">
    <xf numFmtId="0" fontId="0" fillId="0" borderId="0"/>
    <xf numFmtId="164" fontId="2" fillId="0" borderId="0" applyFill="0" applyBorder="0" applyAlignment="0" applyProtection="0"/>
    <xf numFmtId="0" fontId="2" fillId="0" borderId="0"/>
    <xf numFmtId="0" fontId="2" fillId="0" borderId="0"/>
    <xf numFmtId="0" fontId="11" fillId="0" borderId="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0"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2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7" borderId="0" applyNumberFormat="0" applyBorder="0" applyAlignment="0" applyProtection="0"/>
    <xf numFmtId="0" fontId="15" fillId="2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4"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2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7" fillId="25" borderId="1" applyNumberFormat="0" applyAlignment="0" applyProtection="0"/>
    <xf numFmtId="0" fontId="17" fillId="5" borderId="1" applyNumberFormat="0" applyAlignment="0" applyProtection="0"/>
    <xf numFmtId="0" fontId="17" fillId="5" borderId="1" applyNumberFormat="0" applyAlignment="0" applyProtection="0"/>
    <xf numFmtId="0" fontId="17" fillId="5" borderId="1" applyNumberFormat="0" applyAlignment="0" applyProtection="0"/>
    <xf numFmtId="0" fontId="17" fillId="5" borderId="1" applyNumberFormat="0" applyAlignment="0" applyProtection="0"/>
    <xf numFmtId="0" fontId="17" fillId="5" borderId="1" applyNumberFormat="0" applyAlignment="0" applyProtection="0"/>
    <xf numFmtId="0" fontId="17" fillId="25" borderId="1" applyNumberFormat="0" applyAlignment="0" applyProtection="0"/>
    <xf numFmtId="0" fontId="18" fillId="26" borderId="2" applyNumberFormat="0" applyAlignment="0" applyProtection="0"/>
    <xf numFmtId="0" fontId="18" fillId="26" borderId="2" applyNumberFormat="0" applyAlignment="0" applyProtection="0"/>
    <xf numFmtId="0" fontId="19" fillId="0" borderId="3" applyNumberFormat="0" applyFill="0" applyAlignment="0" applyProtection="0"/>
    <xf numFmtId="0" fontId="19" fillId="0" borderId="3" applyNumberFormat="0" applyFill="0" applyAlignment="0" applyProtection="0"/>
    <xf numFmtId="0" fontId="15" fillId="2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20" fillId="13"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13" borderId="1" applyNumberFormat="0" applyAlignment="0" applyProtection="0"/>
    <xf numFmtId="164" fontId="14" fillId="0" borderId="0"/>
    <xf numFmtId="14" fontId="14" fillId="0" borderId="0"/>
    <xf numFmtId="0" fontId="14" fillId="0" borderId="0"/>
    <xf numFmtId="0" fontId="21" fillId="6" borderId="0" applyNumberFormat="0" applyBorder="0" applyAlignment="0" applyProtection="0"/>
    <xf numFmtId="0" fontId="21" fillId="6" borderId="0" applyNumberFormat="0" applyBorder="0" applyAlignment="0" applyProtection="0"/>
    <xf numFmtId="166"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67" fontId="1" fillId="0" borderId="0" applyFont="0" applyFill="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 fillId="0" borderId="0"/>
    <xf numFmtId="0" fontId="2" fillId="9" borderId="4" applyNumberFormat="0" applyAlignment="0" applyProtection="0"/>
    <xf numFmtId="0" fontId="2" fillId="9" borderId="4" applyNumberFormat="0" applyAlignment="0" applyProtection="0"/>
    <xf numFmtId="0" fontId="23" fillId="25" borderId="5" applyNumberFormat="0" applyAlignment="0" applyProtection="0"/>
    <xf numFmtId="0" fontId="23" fillId="5" borderId="5" applyNumberFormat="0" applyAlignment="0" applyProtection="0"/>
    <xf numFmtId="0" fontId="23" fillId="5" borderId="5" applyNumberFormat="0" applyAlignment="0" applyProtection="0"/>
    <xf numFmtId="0" fontId="23" fillId="5" borderId="5" applyNumberFormat="0" applyAlignment="0" applyProtection="0"/>
    <xf numFmtId="0" fontId="23" fillId="5" borderId="5" applyNumberFormat="0" applyAlignment="0" applyProtection="0"/>
    <xf numFmtId="0" fontId="23" fillId="5" borderId="5" applyNumberFormat="0" applyAlignment="0" applyProtection="0"/>
    <xf numFmtId="0" fontId="23" fillId="25" borderId="5" applyNumberFormat="0" applyAlignment="0" applyProtection="0"/>
    <xf numFmtId="168" fontId="2" fillId="0" borderId="0" applyFont="0" applyFill="0" applyBorder="0" applyAlignment="0" applyProtection="0"/>
    <xf numFmtId="164" fontId="2" fillId="0" borderId="0" applyFill="0" applyBorder="0" applyAlignment="0" applyProtection="0"/>
    <xf numFmtId="168"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0"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11"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1" applyNumberFormat="0" applyFill="0" applyAlignment="0" applyProtection="0"/>
    <xf numFmtId="9" fontId="1" fillId="0" borderId="0" applyFont="0" applyFill="0" applyBorder="0" applyAlignment="0" applyProtection="0"/>
  </cellStyleXfs>
  <cellXfs count="113">
    <xf numFmtId="0" fontId="0" fillId="0" borderId="0" xfId="0"/>
    <xf numFmtId="0" fontId="0" fillId="0" borderId="0" xfId="0" applyAlignment="1" applyProtection="1">
      <alignment vertical="center"/>
    </xf>
    <xf numFmtId="0" fontId="0" fillId="0" borderId="0" xfId="0" applyAlignment="1" applyProtection="1">
      <alignment vertical="center" wrapText="1"/>
    </xf>
    <xf numFmtId="49" fontId="0" fillId="0" borderId="0" xfId="0" applyNumberFormat="1"/>
    <xf numFmtId="164" fontId="3"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5" fillId="0" borderId="0" xfId="2" applyFont="1" applyBorder="1" applyAlignment="1" applyProtection="1">
      <alignment vertical="center"/>
    </xf>
    <xf numFmtId="0" fontId="2" fillId="0" borderId="0" xfId="3" applyAlignment="1" applyProtection="1">
      <alignment vertical="center" wrapText="1"/>
    </xf>
    <xf numFmtId="164" fontId="4" fillId="0" borderId="0" xfId="1" applyFont="1" applyFill="1" applyBorder="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vertical="center"/>
    </xf>
    <xf numFmtId="0" fontId="0" fillId="0" borderId="0" xfId="0" applyBorder="1"/>
    <xf numFmtId="49" fontId="0" fillId="0" borderId="0" xfId="0" applyNumberFormat="1" applyBorder="1"/>
    <xf numFmtId="0" fontId="9" fillId="3" borderId="0" xfId="0" applyFont="1" applyFill="1" applyAlignment="1">
      <alignment horizontal="center" vertical="center"/>
    </xf>
    <xf numFmtId="0" fontId="12" fillId="0" borderId="0" xfId="0" applyFont="1"/>
    <xf numFmtId="0" fontId="0" fillId="0" borderId="0" xfId="0" applyNumberFormat="1" applyAlignment="1">
      <alignment horizontal="center"/>
    </xf>
    <xf numFmtId="165" fontId="0" fillId="0" borderId="0" xfId="0" applyNumberFormat="1"/>
    <xf numFmtId="0" fontId="0" fillId="0" borderId="0" xfId="0"/>
    <xf numFmtId="0" fontId="8" fillId="2" borderId="0"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0" fillId="3" borderId="0" xfId="0" applyFill="1"/>
    <xf numFmtId="165" fontId="0" fillId="3" borderId="0" xfId="0" applyNumberFormat="1" applyFill="1"/>
    <xf numFmtId="0" fontId="8" fillId="2" borderId="15" xfId="0"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165" fontId="8" fillId="2" borderId="15" xfId="0" applyNumberFormat="1"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6" fillId="2" borderId="15" xfId="0" applyFont="1" applyFill="1" applyBorder="1" applyAlignment="1">
      <alignment horizontal="center" vertical="center" wrapText="1"/>
    </xf>
    <xf numFmtId="165" fontId="36" fillId="2" borderId="15" xfId="0" applyNumberFormat="1" applyFont="1" applyFill="1" applyBorder="1" applyAlignment="1">
      <alignment horizontal="center" vertical="center" wrapText="1"/>
    </xf>
    <xf numFmtId="0" fontId="35" fillId="2" borderId="15" xfId="0" applyFont="1" applyFill="1" applyBorder="1" applyAlignment="1">
      <alignment horizontal="right" wrapText="1"/>
    </xf>
    <xf numFmtId="1" fontId="37" fillId="2" borderId="15" xfId="0" applyNumberFormat="1" applyFont="1" applyFill="1" applyBorder="1" applyAlignment="1">
      <alignment horizontal="center" vertical="center" textRotation="90" wrapText="1"/>
    </xf>
    <xf numFmtId="0" fontId="10" fillId="3" borderId="15" xfId="0" applyNumberFormat="1" applyFont="1" applyFill="1" applyBorder="1" applyAlignment="1">
      <alignment horizontal="center" vertical="center" wrapText="1"/>
    </xf>
    <xf numFmtId="0" fontId="10" fillId="3" borderId="15" xfId="0" applyFont="1" applyFill="1" applyBorder="1" applyAlignment="1">
      <alignment horizontal="center" vertical="center" wrapText="1"/>
    </xf>
    <xf numFmtId="49" fontId="10" fillId="3" borderId="15" xfId="0" applyNumberFormat="1" applyFont="1" applyFill="1" applyBorder="1" applyAlignment="1">
      <alignment horizontal="center" vertical="center" wrapText="1"/>
    </xf>
    <xf numFmtId="0" fontId="10" fillId="3" borderId="15" xfId="0" applyFont="1" applyFill="1" applyBorder="1" applyAlignment="1">
      <alignment vertical="center" wrapText="1"/>
    </xf>
    <xf numFmtId="0" fontId="10" fillId="3" borderId="15" xfId="0" applyFont="1" applyFill="1" applyBorder="1" applyAlignment="1">
      <alignment horizontal="left" vertical="center" wrapText="1"/>
    </xf>
    <xf numFmtId="165" fontId="10" fillId="3" borderId="15" xfId="0" applyNumberFormat="1" applyFont="1" applyFill="1" applyBorder="1" applyAlignment="1">
      <alignment horizontal="center" vertical="center" wrapText="1"/>
    </xf>
    <xf numFmtId="169" fontId="0" fillId="3" borderId="15" xfId="0" applyNumberFormat="1" applyFill="1" applyBorder="1" applyAlignment="1">
      <alignment horizontal="center" vertical="center"/>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 fontId="10" fillId="3" borderId="15" xfId="0" applyNumberFormat="1" applyFont="1" applyFill="1" applyBorder="1" applyAlignment="1">
      <alignment horizontal="center" vertical="center" wrapText="1"/>
    </xf>
    <xf numFmtId="0" fontId="38" fillId="3" borderId="15" xfId="0" applyFont="1" applyFill="1" applyBorder="1" applyAlignment="1">
      <alignment horizontal="center" vertical="center"/>
    </xf>
    <xf numFmtId="2" fontId="10" fillId="3" borderId="15" xfId="0" applyNumberFormat="1" applyFont="1" applyFill="1" applyBorder="1" applyAlignment="1">
      <alignment horizontal="center" vertical="center" wrapText="1"/>
    </xf>
    <xf numFmtId="165" fontId="35" fillId="3" borderId="15" xfId="0" applyNumberFormat="1" applyFont="1" applyFill="1" applyBorder="1" applyAlignment="1">
      <alignment horizontal="center" vertical="center" wrapText="1"/>
    </xf>
    <xf numFmtId="2" fontId="43" fillId="34" borderId="15" xfId="0" applyNumberFormat="1" applyFont="1" applyFill="1" applyBorder="1" applyAlignment="1">
      <alignment horizontal="center" vertical="center" wrapText="1"/>
    </xf>
    <xf numFmtId="0" fontId="43" fillId="34" borderId="15" xfId="0"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0" fontId="43" fillId="34" borderId="15" xfId="0" applyFont="1" applyFill="1" applyBorder="1" applyAlignment="1">
      <alignment vertical="center" wrapText="1"/>
    </xf>
    <xf numFmtId="0" fontId="43" fillId="34" borderId="15" xfId="0" applyFont="1" applyFill="1" applyBorder="1" applyAlignment="1">
      <alignment horizontal="left" vertical="center" wrapText="1"/>
    </xf>
    <xf numFmtId="0" fontId="43" fillId="34" borderId="15" xfId="0" applyNumberFormat="1" applyFont="1" applyFill="1" applyBorder="1" applyAlignment="1">
      <alignment horizontal="center" vertical="center" wrapText="1"/>
    </xf>
    <xf numFmtId="165" fontId="43" fillId="34" borderId="15" xfId="0" applyNumberFormat="1" applyFont="1" applyFill="1" applyBorder="1" applyAlignment="1">
      <alignment horizontal="center" vertical="center" wrapText="1"/>
    </xf>
    <xf numFmtId="169" fontId="44" fillId="34" borderId="15" xfId="0" applyNumberFormat="1" applyFont="1" applyFill="1" applyBorder="1" applyAlignment="1">
      <alignment horizontal="center" vertical="center"/>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165" fontId="45" fillId="34" borderId="15" xfId="0" applyNumberFormat="1" applyFont="1" applyFill="1" applyBorder="1" applyAlignment="1">
      <alignment horizontal="center" vertical="center" wrapText="1"/>
    </xf>
    <xf numFmtId="1" fontId="43" fillId="34" borderId="15" xfId="0" applyNumberFormat="1" applyFont="1" applyFill="1" applyBorder="1" applyAlignment="1">
      <alignment horizontal="center" vertical="center" wrapText="1"/>
    </xf>
    <xf numFmtId="0" fontId="46" fillId="34" borderId="15" xfId="0" applyFont="1" applyFill="1" applyBorder="1" applyAlignment="1">
      <alignment horizontal="center" vertical="center"/>
    </xf>
    <xf numFmtId="2" fontId="10" fillId="32" borderId="15" xfId="0" applyNumberFormat="1" applyFont="1" applyFill="1" applyBorder="1" applyAlignment="1">
      <alignment horizontal="center" vertical="center" wrapText="1"/>
    </xf>
    <xf numFmtId="0" fontId="10" fillId="32" borderId="15" xfId="0" applyFont="1" applyFill="1" applyBorder="1" applyAlignment="1">
      <alignment horizontal="center" vertical="center" wrapText="1"/>
    </xf>
    <xf numFmtId="49" fontId="10" fillId="32" borderId="15" xfId="0" applyNumberFormat="1" applyFont="1" applyFill="1" applyBorder="1" applyAlignment="1">
      <alignment horizontal="center" vertical="center" wrapText="1"/>
    </xf>
    <xf numFmtId="0" fontId="10" fillId="32" borderId="15" xfId="0" applyFont="1" applyFill="1" applyBorder="1" applyAlignment="1">
      <alignment vertical="center" wrapText="1"/>
    </xf>
    <xf numFmtId="0" fontId="10" fillId="32" borderId="15" xfId="0" applyFont="1" applyFill="1" applyBorder="1" applyAlignment="1">
      <alignment horizontal="left" vertical="center" wrapText="1"/>
    </xf>
    <xf numFmtId="0" fontId="10" fillId="32" borderId="15" xfId="0" applyNumberFormat="1" applyFont="1" applyFill="1" applyBorder="1" applyAlignment="1">
      <alignment horizontal="center" vertical="center" wrapText="1"/>
    </xf>
    <xf numFmtId="165" fontId="10" fillId="32" borderId="15" xfId="0" applyNumberFormat="1" applyFont="1" applyFill="1" applyBorder="1" applyAlignment="1">
      <alignment horizontal="center" vertical="center" wrapText="1"/>
    </xf>
    <xf numFmtId="169" fontId="0" fillId="32" borderId="15" xfId="0" applyNumberFormat="1" applyFill="1" applyBorder="1" applyAlignment="1">
      <alignment horizontal="center" vertical="center"/>
    </xf>
    <xf numFmtId="0" fontId="0" fillId="32" borderId="15" xfId="0" applyFill="1" applyBorder="1" applyAlignment="1">
      <alignment horizontal="center" vertical="center" wrapText="1"/>
    </xf>
    <xf numFmtId="0" fontId="0" fillId="32" borderId="15" xfId="0" applyFill="1" applyBorder="1" applyAlignment="1">
      <alignment horizontal="center" vertical="center"/>
    </xf>
    <xf numFmtId="8" fontId="39" fillId="32" borderId="15" xfId="0" applyNumberFormat="1" applyFont="1" applyFill="1" applyBorder="1"/>
    <xf numFmtId="0" fontId="40" fillId="32" borderId="15" xfId="0" applyFont="1" applyFill="1" applyBorder="1" applyAlignment="1">
      <alignment wrapText="1"/>
    </xf>
    <xf numFmtId="1" fontId="10" fillId="32" borderId="15" xfId="0" applyNumberFormat="1" applyFont="1" applyFill="1" applyBorder="1" applyAlignment="1">
      <alignment horizontal="center" vertical="center" wrapText="1"/>
    </xf>
    <xf numFmtId="0" fontId="38" fillId="32" borderId="15" xfId="0" applyFont="1" applyFill="1" applyBorder="1" applyAlignment="1">
      <alignment horizontal="center" vertical="center"/>
    </xf>
    <xf numFmtId="165" fontId="35" fillId="32" borderId="15" xfId="0" applyNumberFormat="1" applyFont="1" applyFill="1" applyBorder="1" applyAlignment="1">
      <alignment horizontal="center" vertical="center" wrapText="1"/>
    </xf>
    <xf numFmtId="8" fontId="39" fillId="3" borderId="15" xfId="0" applyNumberFormat="1" applyFont="1" applyFill="1" applyBorder="1"/>
    <xf numFmtId="0" fontId="12" fillId="3" borderId="15" xfId="0" applyFont="1" applyFill="1" applyBorder="1"/>
    <xf numFmtId="0" fontId="40" fillId="3" borderId="15" xfId="0" applyFont="1" applyFill="1" applyBorder="1" applyAlignment="1">
      <alignment wrapText="1"/>
    </xf>
    <xf numFmtId="0" fontId="10" fillId="3" borderId="15" xfId="0" applyFont="1" applyFill="1" applyBorder="1" applyAlignment="1">
      <alignment horizontal="left" wrapText="1"/>
    </xf>
    <xf numFmtId="2" fontId="10" fillId="3" borderId="15" xfId="0" applyNumberFormat="1" applyFont="1" applyFill="1" applyBorder="1" applyAlignment="1">
      <alignment horizontal="right" wrapText="1"/>
    </xf>
    <xf numFmtId="0" fontId="0" fillId="0" borderId="15" xfId="0" applyNumberFormat="1" applyBorder="1" applyAlignment="1"/>
    <xf numFmtId="0" fontId="0" fillId="3" borderId="15" xfId="0" applyNumberFormat="1" applyFill="1" applyBorder="1" applyAlignment="1"/>
    <xf numFmtId="0" fontId="41" fillId="0" borderId="15" xfId="0" applyNumberFormat="1" applyFont="1" applyBorder="1" applyAlignment="1"/>
    <xf numFmtId="165" fontId="47" fillId="33" borderId="15" xfId="0" applyNumberFormat="1" applyFont="1" applyFill="1" applyBorder="1" applyAlignment="1"/>
    <xf numFmtId="165" fontId="42" fillId="33" borderId="15" xfId="0" applyNumberFormat="1" applyFont="1" applyFill="1" applyBorder="1"/>
    <xf numFmtId="165" fontId="37" fillId="3" borderId="15" xfId="0" applyNumberFormat="1" applyFont="1" applyFill="1" applyBorder="1"/>
    <xf numFmtId="165" fontId="48" fillId="3" borderId="15" xfId="0" applyNumberFormat="1" applyFont="1" applyFill="1" applyBorder="1"/>
    <xf numFmtId="0" fontId="13" fillId="3" borderId="15" xfId="0" applyNumberFormat="1" applyFont="1" applyFill="1" applyBorder="1" applyAlignment="1">
      <alignment horizontal="center" vertical="center"/>
    </xf>
    <xf numFmtId="0" fontId="0" fillId="0" borderId="15" xfId="0" applyBorder="1" applyAlignment="1">
      <alignment vertical="center"/>
    </xf>
    <xf numFmtId="0" fontId="0" fillId="0" borderId="15" xfId="0" applyBorder="1"/>
    <xf numFmtId="0" fontId="0" fillId="0" borderId="15" xfId="0" applyNumberFormat="1" applyBorder="1" applyAlignment="1">
      <alignment horizontal="center"/>
    </xf>
    <xf numFmtId="165" fontId="0" fillId="0" borderId="15" xfId="0" applyNumberFormat="1" applyBorder="1"/>
    <xf numFmtId="0" fontId="2" fillId="0" borderId="15" xfId="0" applyFont="1" applyBorder="1"/>
    <xf numFmtId="165" fontId="49" fillId="32" borderId="15" xfId="0" applyNumberFormat="1" applyFont="1" applyFill="1" applyBorder="1"/>
    <xf numFmtId="0" fontId="0" fillId="3" borderId="15" xfId="0" applyFill="1" applyBorder="1"/>
    <xf numFmtId="165" fontId="0" fillId="3" borderId="15" xfId="0" applyNumberFormat="1" applyFill="1" applyBorder="1"/>
    <xf numFmtId="0" fontId="8" fillId="0" borderId="15" xfId="0" applyFont="1" applyBorder="1" applyAlignment="1">
      <alignment horizontal="center"/>
    </xf>
    <xf numFmtId="0" fontId="2" fillId="0" borderId="15" xfId="0" applyFont="1" applyBorder="1" applyAlignment="1">
      <alignment horizontal="center"/>
    </xf>
    <xf numFmtId="0" fontId="8" fillId="0" borderId="15" xfId="0" applyFont="1" applyBorder="1"/>
    <xf numFmtId="0" fontId="8" fillId="3" borderId="15" xfId="0" applyFont="1" applyFill="1" applyBorder="1"/>
    <xf numFmtId="0" fontId="2" fillId="0" borderId="15" xfId="0" applyFont="1" applyBorder="1" applyAlignment="1">
      <alignment horizontal="left" wrapText="1"/>
    </xf>
    <xf numFmtId="9" fontId="2" fillId="0" borderId="15" xfId="227" applyFont="1" applyBorder="1"/>
    <xf numFmtId="165" fontId="2" fillId="35" borderId="14" xfId="0" applyNumberFormat="1" applyFont="1" applyFill="1" applyBorder="1" applyAlignment="1">
      <alignment wrapText="1"/>
    </xf>
    <xf numFmtId="165" fontId="0" fillId="35" borderId="14" xfId="0" applyNumberFormat="1" applyFill="1" applyBorder="1"/>
    <xf numFmtId="0" fontId="2" fillId="0" borderId="15" xfId="0" applyFont="1" applyBorder="1" applyAlignment="1">
      <alignment wrapText="1"/>
    </xf>
    <xf numFmtId="164" fontId="4" fillId="0" borderId="0" xfId="1" applyFont="1" applyFill="1" applyBorder="1" applyAlignment="1" applyProtection="1">
      <alignment horizontal="left" vertical="center"/>
    </xf>
    <xf numFmtId="0" fontId="10" fillId="0" borderId="15" xfId="0" applyFont="1" applyBorder="1"/>
    <xf numFmtId="0" fontId="0" fillId="0" borderId="15" xfId="0" applyBorder="1"/>
    <xf numFmtId="0" fontId="8" fillId="0" borderId="15" xfId="0" applyFont="1" applyBorder="1" applyAlignment="1">
      <alignment horizontal="center"/>
    </xf>
    <xf numFmtId="0" fontId="0" fillId="0" borderId="0" xfId="0" applyAlignment="1">
      <alignment vertical="center"/>
    </xf>
    <xf numFmtId="0" fontId="0" fillId="0" borderId="0" xfId="0" applyBorder="1" applyAlignment="1">
      <alignment vertical="center"/>
    </xf>
    <xf numFmtId="2" fontId="10" fillId="3" borderId="15" xfId="4" applyNumberFormat="1" applyFont="1" applyFill="1" applyBorder="1" applyAlignment="1">
      <alignment horizontal="center" vertical="center" wrapText="1"/>
    </xf>
    <xf numFmtId="0" fontId="0" fillId="0" borderId="15" xfId="0" applyNumberFormat="1" applyBorder="1" applyAlignment="1">
      <alignment vertical="center"/>
    </xf>
  </cellXfs>
  <cellStyles count="228">
    <cellStyle name="20% - Ênfase1 2" xfId="5"/>
    <cellStyle name="20% - Ênfase1 2 2" xfId="6"/>
    <cellStyle name="20% - Ênfase1 2 3" xfId="7"/>
    <cellStyle name="20% - Ênfase1 3" xfId="8"/>
    <cellStyle name="20% - Ênfase1 4" xfId="9"/>
    <cellStyle name="20% - Ênfase1 5" xfId="10"/>
    <cellStyle name="20% - Ênfase1 6" xfId="11"/>
    <cellStyle name="20% - Ênfase2 2" xfId="12"/>
    <cellStyle name="20% - Ênfase2 2 2" xfId="13"/>
    <cellStyle name="20% - Ênfase2 2 3" xfId="14"/>
    <cellStyle name="20% - Ênfase2 3" xfId="15"/>
    <cellStyle name="20% - Ênfase2 4" xfId="16"/>
    <cellStyle name="20% - Ênfase2 5" xfId="17"/>
    <cellStyle name="20% - Ênfase2 6" xfId="18"/>
    <cellStyle name="20% - Ênfase3 2" xfId="19"/>
    <cellStyle name="20% - Ênfase3 2 2" xfId="20"/>
    <cellStyle name="20% - Ênfase3 2 3" xfId="21"/>
    <cellStyle name="20% - Ênfase3 3" xfId="22"/>
    <cellStyle name="20% - Ênfase3 4" xfId="23"/>
    <cellStyle name="20% - Ênfase3 5" xfId="24"/>
    <cellStyle name="20% - Ênfase3 6" xfId="25"/>
    <cellStyle name="20% - Ênfase4 2" xfId="26"/>
    <cellStyle name="20% - Ênfase4 2 2" xfId="27"/>
    <cellStyle name="20% - Ênfase4 2 3" xfId="28"/>
    <cellStyle name="20% - Ênfase4 3" xfId="29"/>
    <cellStyle name="20% - Ênfase4 4" xfId="30"/>
    <cellStyle name="20% - Ênfase4 5" xfId="31"/>
    <cellStyle name="20% - Ênfase4 6" xfId="32"/>
    <cellStyle name="20% - Ênfase5 2" xfId="33"/>
    <cellStyle name="20% - Ênfase5 2 2" xfId="34"/>
    <cellStyle name="20% - Ênfase5 2 3" xfId="35"/>
    <cellStyle name="20% - Ênfase5 3" xfId="36"/>
    <cellStyle name="20% - Ênfase5 4" xfId="37"/>
    <cellStyle name="20% - Ênfase5 5" xfId="38"/>
    <cellStyle name="20% - Ênfase5 6" xfId="39"/>
    <cellStyle name="20% - Ênfase6 2" xfId="40"/>
    <cellStyle name="20% - Ênfase6 2 2" xfId="41"/>
    <cellStyle name="20% - Ênfase6 2 3" xfId="42"/>
    <cellStyle name="20% - Ênfase6 3" xfId="43"/>
    <cellStyle name="20% - Ênfase6 4" xfId="44"/>
    <cellStyle name="20% - Ênfase6 5" xfId="45"/>
    <cellStyle name="20% - Ênfase6 6" xfId="46"/>
    <cellStyle name="40% - Ênfase1 2" xfId="47"/>
    <cellStyle name="40% - Ênfase1 2 2" xfId="48"/>
    <cellStyle name="40% - Ênfase1 2 3" xfId="49"/>
    <cellStyle name="40% - Ênfase1 3" xfId="50"/>
    <cellStyle name="40% - Ênfase1 4" xfId="51"/>
    <cellStyle name="40% - Ênfase1 5" xfId="52"/>
    <cellStyle name="40% - Ênfase1 6" xfId="53"/>
    <cellStyle name="40% - Ênfase2 2" xfId="54"/>
    <cellStyle name="40% - Ênfase2 3" xfId="55"/>
    <cellStyle name="40% - Ênfase3 2" xfId="56"/>
    <cellStyle name="40% - Ênfase3 2 2" xfId="57"/>
    <cellStyle name="40% - Ênfase3 2 3" xfId="58"/>
    <cellStyle name="40% - Ênfase3 3" xfId="59"/>
    <cellStyle name="40% - Ênfase3 4" xfId="60"/>
    <cellStyle name="40% - Ênfase3 5" xfId="61"/>
    <cellStyle name="40% - Ênfase3 6" xfId="62"/>
    <cellStyle name="40% - Ênfase4 2" xfId="63"/>
    <cellStyle name="40% - Ênfase4 2 2" xfId="64"/>
    <cellStyle name="40% - Ênfase4 2 3" xfId="65"/>
    <cellStyle name="40% - Ênfase4 3" xfId="66"/>
    <cellStyle name="40% - Ênfase4 4" xfId="67"/>
    <cellStyle name="40% - Ênfase4 5" xfId="68"/>
    <cellStyle name="40% - Ênfase4 6" xfId="69"/>
    <cellStyle name="40% - Ênfase5 2" xfId="70"/>
    <cellStyle name="40% - Ênfase5 2 2" xfId="71"/>
    <cellStyle name="40% - Ênfase5 2 3" xfId="72"/>
    <cellStyle name="40% - Ênfase5 3" xfId="73"/>
    <cellStyle name="40% - Ênfase5 4" xfId="74"/>
    <cellStyle name="40% - Ênfase5 5" xfId="75"/>
    <cellStyle name="40% - Ênfase5 6" xfId="76"/>
    <cellStyle name="40% - Ênfase6 2" xfId="77"/>
    <cellStyle name="40% - Ênfase6 2 2" xfId="78"/>
    <cellStyle name="40% - Ênfase6 2 3" xfId="79"/>
    <cellStyle name="40% - Ênfase6 3" xfId="80"/>
    <cellStyle name="40% - Ênfase6 4" xfId="81"/>
    <cellStyle name="40% - Ênfase6 5" xfId="82"/>
    <cellStyle name="40% - Ênfase6 6" xfId="83"/>
    <cellStyle name="60% - Ênfase1 2" xfId="84"/>
    <cellStyle name="60% - Ênfase1 2 2" xfId="85"/>
    <cellStyle name="60% - Ênfase1 2 3" xfId="86"/>
    <cellStyle name="60% - Ênfase1 3" xfId="87"/>
    <cellStyle name="60% - Ênfase1 4" xfId="88"/>
    <cellStyle name="60% - Ênfase1 5" xfId="89"/>
    <cellStyle name="60% - Ênfase1 6" xfId="90"/>
    <cellStyle name="60% - Ênfase2 2" xfId="91"/>
    <cellStyle name="60% - Ênfase2 3" xfId="92"/>
    <cellStyle name="60% - Ênfase3 2" xfId="93"/>
    <cellStyle name="60% - Ênfase3 2 2" xfId="94"/>
    <cellStyle name="60% - Ênfase3 2 3" xfId="95"/>
    <cellStyle name="60% - Ênfase3 3" xfId="96"/>
    <cellStyle name="60% - Ênfase3 4" xfId="97"/>
    <cellStyle name="60% - Ênfase3 5" xfId="98"/>
    <cellStyle name="60% - Ênfase3 6" xfId="99"/>
    <cellStyle name="60% - Ênfase4 2" xfId="100"/>
    <cellStyle name="60% - Ênfase4 2 2" xfId="101"/>
    <cellStyle name="60% - Ênfase4 2 3" xfId="102"/>
    <cellStyle name="60% - Ênfase4 3" xfId="103"/>
    <cellStyle name="60% - Ênfase4 4" xfId="104"/>
    <cellStyle name="60% - Ênfase4 5" xfId="105"/>
    <cellStyle name="60% - Ênfase4 6" xfId="106"/>
    <cellStyle name="60% - Ênfase5 2" xfId="107"/>
    <cellStyle name="60% - Ênfase5 3" xfId="108"/>
    <cellStyle name="60% - Ênfase6 2" xfId="109"/>
    <cellStyle name="60% - Ênfase6 2 2" xfId="110"/>
    <cellStyle name="60% - Ênfase6 2 3" xfId="111"/>
    <cellStyle name="60% - Ênfase6 3" xfId="112"/>
    <cellStyle name="60% - Ênfase6 4" xfId="113"/>
    <cellStyle name="60% - Ênfase6 5" xfId="114"/>
    <cellStyle name="60% - Ênfase6 6" xfId="115"/>
    <cellStyle name="Bom 2" xfId="116"/>
    <cellStyle name="Bom 3" xfId="117"/>
    <cellStyle name="Cálculo 2" xfId="118"/>
    <cellStyle name="Cálculo 2 2" xfId="119"/>
    <cellStyle name="Cálculo 2 3" xfId="120"/>
    <cellStyle name="Cálculo 3" xfId="121"/>
    <cellStyle name="Cálculo 4" xfId="122"/>
    <cellStyle name="Cálculo 5" xfId="123"/>
    <cellStyle name="Cálculo 6" xfId="124"/>
    <cellStyle name="Célula de Verificação 2" xfId="125"/>
    <cellStyle name="Célula de Verificação 3" xfId="126"/>
    <cellStyle name="Célula Vinculada 2" xfId="127"/>
    <cellStyle name="Célula Vinculada 3" xfId="128"/>
    <cellStyle name="Ênfase1 2" xfId="129"/>
    <cellStyle name="Ênfase1 2 2" xfId="130"/>
    <cellStyle name="Ênfase1 2 3" xfId="131"/>
    <cellStyle name="Ênfase1 3" xfId="132"/>
    <cellStyle name="Ênfase1 4" xfId="133"/>
    <cellStyle name="Ênfase1 5" xfId="134"/>
    <cellStyle name="Ênfase1 6" xfId="135"/>
    <cellStyle name="Ênfase2 2" xfId="136"/>
    <cellStyle name="Ênfase2 3" xfId="137"/>
    <cellStyle name="Ênfase3 2" xfId="138"/>
    <cellStyle name="Ênfase3 3" xfId="139"/>
    <cellStyle name="Ênfase4 2" xfId="140"/>
    <cellStyle name="Ênfase4 2 2" xfId="141"/>
    <cellStyle name="Ênfase4 2 3" xfId="142"/>
    <cellStyle name="Ênfase4 3" xfId="143"/>
    <cellStyle name="Ênfase4 4" xfId="144"/>
    <cellStyle name="Ênfase4 5" xfId="145"/>
    <cellStyle name="Ênfase4 6" xfId="146"/>
    <cellStyle name="Ênfase5 2" xfId="147"/>
    <cellStyle name="Ênfase5 3" xfId="148"/>
    <cellStyle name="Ênfase6 2" xfId="149"/>
    <cellStyle name="Ênfase6 3" xfId="150"/>
    <cellStyle name="Entrada 2" xfId="151"/>
    <cellStyle name="Entrada 2 2" xfId="152"/>
    <cellStyle name="Entrada 2 3" xfId="153"/>
    <cellStyle name="Entrada 3" xfId="154"/>
    <cellStyle name="Entrada 4" xfId="155"/>
    <cellStyle name="Entrada 5" xfId="156"/>
    <cellStyle name="Entrada 6" xfId="157"/>
    <cellStyle name="Excel Built-in Comma" xfId="158"/>
    <cellStyle name="Excel Built-in Comma 2" xfId="159"/>
    <cellStyle name="Excel Built-in Normal" xfId="160"/>
    <cellStyle name="Incorreto 2" xfId="161"/>
    <cellStyle name="Incorreto 3" xfId="162"/>
    <cellStyle name="Moeda 2" xfId="163"/>
    <cellStyle name="Moeda 2 2" xfId="164"/>
    <cellStyle name="Moeda 2 3" xfId="165"/>
    <cellStyle name="Moeda 4" xfId="166"/>
    <cellStyle name="Neutra 2" xfId="167"/>
    <cellStyle name="Neutra 3" xfId="168"/>
    <cellStyle name="Normal" xfId="0" builtinId="0"/>
    <cellStyle name="Normal 2" xfId="2"/>
    <cellStyle name="Normal 3" xfId="3"/>
    <cellStyle name="Normal 4" xfId="169"/>
    <cellStyle name="Normal 5" xfId="4"/>
    <cellStyle name="Nota 2" xfId="170"/>
    <cellStyle name="Nota 3" xfId="171"/>
    <cellStyle name="Porcentagem" xfId="227" builtinId="5"/>
    <cellStyle name="Saída 2" xfId="172"/>
    <cellStyle name="Saída 2 2" xfId="173"/>
    <cellStyle name="Saída 2 3" xfId="174"/>
    <cellStyle name="Saída 3" xfId="175"/>
    <cellStyle name="Saída 4" xfId="176"/>
    <cellStyle name="Saída 5" xfId="177"/>
    <cellStyle name="Saída 6" xfId="178"/>
    <cellStyle name="Separador de milhares 2" xfId="179"/>
    <cellStyle name="Separador de milhares 2 2" xfId="180"/>
    <cellStyle name="Separador de milhares 2 3" xfId="1"/>
    <cellStyle name="Separador de milhares 3" xfId="181"/>
    <cellStyle name="Texto de Aviso 2" xfId="182"/>
    <cellStyle name="Texto de Aviso 3" xfId="183"/>
    <cellStyle name="Texto Explicativo 2" xfId="184"/>
    <cellStyle name="Texto Explicativo 3" xfId="185"/>
    <cellStyle name="Título 1 1" xfId="186"/>
    <cellStyle name="Título 1 1 2" xfId="187"/>
    <cellStyle name="Título 1 1 3" xfId="188"/>
    <cellStyle name="Título 1 1 4" xfId="189"/>
    <cellStyle name="Título 1 1 5" xfId="190"/>
    <cellStyle name="Título 1 1 6" xfId="191"/>
    <cellStyle name="Título 1 2" xfId="192"/>
    <cellStyle name="Título 1 2 2" xfId="193"/>
    <cellStyle name="Título 1 2 3" xfId="194"/>
    <cellStyle name="Título 1 3" xfId="195"/>
    <cellStyle name="Título 1 4" xfId="196"/>
    <cellStyle name="Título 1 5" xfId="197"/>
    <cellStyle name="Título 1 6" xfId="198"/>
    <cellStyle name="Título 2 2" xfId="199"/>
    <cellStyle name="Título 2 2 2" xfId="200"/>
    <cellStyle name="Título 2 2 3" xfId="201"/>
    <cellStyle name="Título 2 3" xfId="202"/>
    <cellStyle name="Título 2 4" xfId="203"/>
    <cellStyle name="Título 2 5" xfId="204"/>
    <cellStyle name="Título 2 6" xfId="205"/>
    <cellStyle name="Título 3 2" xfId="206"/>
    <cellStyle name="Título 3 2 2" xfId="207"/>
    <cellStyle name="Título 3 2 3" xfId="208"/>
    <cellStyle name="Título 3 3" xfId="209"/>
    <cellStyle name="Título 3 4" xfId="210"/>
    <cellStyle name="Título 3 5" xfId="211"/>
    <cellStyle name="Título 3 6" xfId="212"/>
    <cellStyle name="Título 4 2" xfId="213"/>
    <cellStyle name="Título 4 2 2" xfId="214"/>
    <cellStyle name="Título 4 2 3" xfId="215"/>
    <cellStyle name="Título 4 3" xfId="216"/>
    <cellStyle name="Título 4 4" xfId="217"/>
    <cellStyle name="Título 4 5" xfId="218"/>
    <cellStyle name="Título 4 6" xfId="219"/>
    <cellStyle name="Total 2" xfId="220"/>
    <cellStyle name="Total 2 2" xfId="221"/>
    <cellStyle name="Total 2 3" xfId="222"/>
    <cellStyle name="Total 3" xfId="223"/>
    <cellStyle name="Total 4" xfId="224"/>
    <cellStyle name="Total 5" xfId="225"/>
    <cellStyle name="Total 6" xfId="2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95250</xdr:rowOff>
    </xdr:from>
    <xdr:to>
      <xdr:col>1</xdr:col>
      <xdr:colOff>1066800</xdr:colOff>
      <xdr:row>4</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1838325" cy="714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D79"/>
  <sheetViews>
    <sheetView showGridLines="0" tabSelected="1" zoomScale="80" zoomScaleNormal="80" workbookViewId="0"/>
  </sheetViews>
  <sheetFormatPr defaultRowHeight="18.75" customHeight="1" x14ac:dyDescent="0.25"/>
  <cols>
    <col min="1" max="1" width="13" customWidth="1"/>
    <col min="2" max="2" width="30" customWidth="1"/>
    <col min="3" max="3" width="40" customWidth="1"/>
    <col min="4" max="4" width="20" style="109" customWidth="1"/>
    <col min="5" max="5" width="12" style="3" customWidth="1"/>
    <col min="6" max="6" width="44.140625" style="109" customWidth="1"/>
    <col min="7" max="7" width="90" style="109" customWidth="1"/>
    <col min="8" max="8" width="20" customWidth="1"/>
    <col min="9" max="9" width="12" style="15" customWidth="1"/>
    <col min="10" max="10" width="20" style="16" customWidth="1"/>
    <col min="11" max="11" width="20" customWidth="1"/>
    <col min="12" max="12" width="20" style="16" customWidth="1"/>
    <col min="13" max="13" width="20" customWidth="1"/>
    <col min="14" max="14" width="20" style="16" customWidth="1"/>
    <col min="15" max="15" width="20" customWidth="1"/>
    <col min="16" max="16" width="20" style="16" customWidth="1"/>
    <col min="17" max="19" width="20" customWidth="1"/>
    <col min="20" max="23" width="20" style="16" customWidth="1"/>
    <col min="24" max="24" width="20" customWidth="1"/>
    <col min="25" max="28" width="25" customWidth="1"/>
    <col min="29" max="29" width="29" customWidth="1"/>
    <col min="30" max="30" width="20" customWidth="1"/>
    <col min="31" max="31" width="24.85546875" customWidth="1"/>
    <col min="32" max="55" width="25" customWidth="1"/>
    <col min="56" max="56" width="9.140625" customWidth="1"/>
  </cols>
  <sheetData>
    <row r="1" spans="1:56" ht="15" x14ac:dyDescent="0.25">
      <c r="A1" s="1"/>
      <c r="B1" s="2"/>
      <c r="I1"/>
      <c r="J1"/>
      <c r="L1"/>
      <c r="N1"/>
      <c r="P1"/>
      <c r="T1"/>
      <c r="U1"/>
      <c r="V1"/>
      <c r="W1"/>
    </row>
    <row r="2" spans="1:56" ht="15" x14ac:dyDescent="0.25">
      <c r="A2" s="1"/>
      <c r="B2" s="2"/>
      <c r="I2"/>
      <c r="J2"/>
      <c r="L2"/>
      <c r="N2"/>
      <c r="P2"/>
      <c r="T2"/>
      <c r="U2"/>
      <c r="V2"/>
      <c r="W2"/>
    </row>
    <row r="3" spans="1:56" ht="15" x14ac:dyDescent="0.25">
      <c r="A3" s="1"/>
      <c r="B3" s="4"/>
      <c r="I3"/>
      <c r="J3"/>
      <c r="L3"/>
      <c r="N3"/>
      <c r="P3"/>
      <c r="T3"/>
      <c r="U3"/>
      <c r="V3"/>
      <c r="W3"/>
    </row>
    <row r="4" spans="1:56" ht="15" x14ac:dyDescent="0.25">
      <c r="A4" s="1"/>
      <c r="B4" s="5"/>
      <c r="I4"/>
      <c r="J4"/>
      <c r="L4"/>
      <c r="N4"/>
      <c r="P4"/>
      <c r="T4"/>
      <c r="U4"/>
      <c r="V4"/>
      <c r="W4"/>
    </row>
    <row r="5" spans="1:56" ht="15" x14ac:dyDescent="0.25">
      <c r="A5" s="1"/>
      <c r="B5" s="5"/>
      <c r="I5"/>
      <c r="J5"/>
      <c r="L5"/>
      <c r="N5"/>
      <c r="P5"/>
      <c r="T5"/>
      <c r="U5"/>
      <c r="V5"/>
      <c r="W5"/>
    </row>
    <row r="6" spans="1:56" ht="18" x14ac:dyDescent="0.25">
      <c r="A6" s="6" t="s">
        <v>0</v>
      </c>
      <c r="B6" s="7"/>
      <c r="I6"/>
      <c r="J6"/>
      <c r="L6"/>
      <c r="N6"/>
      <c r="P6"/>
      <c r="T6"/>
      <c r="U6"/>
      <c r="V6"/>
      <c r="W6"/>
    </row>
    <row r="7" spans="1:56" ht="15" x14ac:dyDescent="0.25">
      <c r="A7" s="105" t="s">
        <v>1</v>
      </c>
      <c r="B7" s="105"/>
      <c r="I7"/>
      <c r="J7"/>
      <c r="L7"/>
      <c r="N7"/>
      <c r="P7"/>
      <c r="T7"/>
      <c r="U7"/>
      <c r="V7"/>
      <c r="W7"/>
    </row>
    <row r="8" spans="1:56" ht="15" x14ac:dyDescent="0.25">
      <c r="A8" s="8" t="s">
        <v>2</v>
      </c>
      <c r="B8" s="2"/>
      <c r="I8"/>
      <c r="J8"/>
      <c r="L8"/>
      <c r="N8"/>
      <c r="P8"/>
      <c r="T8"/>
      <c r="U8"/>
      <c r="V8"/>
      <c r="W8"/>
    </row>
    <row r="9" spans="1:56" ht="15" x14ac:dyDescent="0.25">
      <c r="A9" s="8"/>
      <c r="B9" s="2"/>
      <c r="I9"/>
      <c r="J9"/>
      <c r="L9"/>
      <c r="N9"/>
      <c r="P9"/>
      <c r="T9"/>
      <c r="U9"/>
      <c r="V9"/>
      <c r="W9"/>
    </row>
    <row r="10" spans="1:56" ht="15.75" x14ac:dyDescent="0.25">
      <c r="A10" s="9" t="s">
        <v>3</v>
      </c>
      <c r="I10"/>
      <c r="J10"/>
      <c r="L10"/>
      <c r="N10"/>
      <c r="P10"/>
      <c r="T10"/>
      <c r="U10"/>
      <c r="V10"/>
      <c r="W10"/>
    </row>
    <row r="11" spans="1:56" ht="15.75" x14ac:dyDescent="0.25">
      <c r="A11" s="10" t="s">
        <v>4</v>
      </c>
      <c r="C11" s="11"/>
      <c r="D11" s="110"/>
      <c r="E11" s="12"/>
      <c r="F11" s="110"/>
      <c r="G11" s="110"/>
      <c r="H11" s="11"/>
      <c r="I11" s="11"/>
      <c r="J11"/>
      <c r="L11"/>
      <c r="N11"/>
      <c r="P11"/>
      <c r="T11"/>
      <c r="U11"/>
      <c r="V11"/>
      <c r="W11"/>
    </row>
    <row r="12" spans="1:56" ht="10.5" customHeight="1" x14ac:dyDescent="0.25">
      <c r="I12"/>
      <c r="J12"/>
      <c r="L12"/>
      <c r="N12"/>
      <c r="P12"/>
      <c r="T12"/>
      <c r="U12"/>
      <c r="V12"/>
      <c r="W12"/>
    </row>
    <row r="13" spans="1:56" s="13" customFormat="1" ht="13.5" thickBot="1" x14ac:dyDescent="0.3">
      <c r="A13" s="18"/>
      <c r="B13" s="18"/>
      <c r="C13" s="18"/>
      <c r="D13" s="18"/>
      <c r="E13" s="19"/>
      <c r="F13" s="18"/>
      <c r="G13" s="18"/>
      <c r="H13" s="18"/>
      <c r="I13" s="20"/>
      <c r="J13" s="21"/>
      <c r="K13" s="18"/>
      <c r="L13" s="21"/>
      <c r="M13" s="18"/>
      <c r="N13" s="21"/>
      <c r="O13" s="18"/>
      <c r="P13" s="21"/>
      <c r="Q13" s="18"/>
      <c r="R13" s="18"/>
      <c r="S13" s="18"/>
      <c r="T13" s="21"/>
      <c r="U13" s="21"/>
      <c r="V13" s="21"/>
      <c r="W13" s="21"/>
      <c r="X13" s="18"/>
      <c r="Y13" s="18"/>
      <c r="Z13" s="18"/>
      <c r="AA13" s="18"/>
      <c r="AB13" s="18"/>
      <c r="AC13" s="18"/>
      <c r="AD13" s="18"/>
      <c r="AE13" s="18"/>
      <c r="AF13" s="18"/>
      <c r="AG13" s="18"/>
      <c r="AH13" s="18"/>
      <c r="AI13" s="18"/>
      <c r="AJ13" s="18"/>
      <c r="AK13" s="18"/>
      <c r="AL13" s="18"/>
      <c r="AM13" s="18"/>
      <c r="AN13" s="18"/>
      <c r="AO13" s="18"/>
      <c r="AP13" s="18"/>
    </row>
    <row r="14" spans="1:56" s="14" customFormat="1" ht="91.5" thickTop="1" thickBot="1" x14ac:dyDescent="0.25">
      <c r="A14" s="25" t="s">
        <v>5</v>
      </c>
      <c r="B14" s="25" t="s">
        <v>6</v>
      </c>
      <c r="C14" s="25" t="s">
        <v>7</v>
      </c>
      <c r="D14" s="25" t="s">
        <v>8</v>
      </c>
      <c r="E14" s="26" t="s">
        <v>9</v>
      </c>
      <c r="F14" s="25" t="s">
        <v>10</v>
      </c>
      <c r="G14" s="25" t="s">
        <v>11</v>
      </c>
      <c r="H14" s="25" t="s">
        <v>12</v>
      </c>
      <c r="I14" s="27" t="s">
        <v>13</v>
      </c>
      <c r="J14" s="28" t="s">
        <v>14</v>
      </c>
      <c r="K14" s="25" t="s">
        <v>15</v>
      </c>
      <c r="L14" s="28" t="s">
        <v>16</v>
      </c>
      <c r="M14" s="25" t="s">
        <v>17</v>
      </c>
      <c r="N14" s="28" t="s">
        <v>18</v>
      </c>
      <c r="O14" s="25" t="s">
        <v>19</v>
      </c>
      <c r="P14" s="28" t="s">
        <v>20</v>
      </c>
      <c r="Q14" s="25" t="s">
        <v>21</v>
      </c>
      <c r="R14" s="25" t="s">
        <v>22</v>
      </c>
      <c r="S14" s="25" t="s">
        <v>23</v>
      </c>
      <c r="T14" s="29" t="s">
        <v>219</v>
      </c>
      <c r="U14" s="30" t="s">
        <v>220</v>
      </c>
      <c r="V14" s="30" t="s">
        <v>221</v>
      </c>
      <c r="W14" s="30" t="s">
        <v>222</v>
      </c>
      <c r="X14" s="30" t="s">
        <v>223</v>
      </c>
      <c r="Y14" s="28" t="s">
        <v>24</v>
      </c>
      <c r="Z14" s="31" t="s">
        <v>224</v>
      </c>
      <c r="AA14" s="28" t="s">
        <v>225</v>
      </c>
      <c r="AB14" s="32" t="s">
        <v>226</v>
      </c>
      <c r="AC14" s="28" t="s">
        <v>25</v>
      </c>
      <c r="AD14" s="33" t="s">
        <v>227</v>
      </c>
      <c r="AE14" s="33" t="s">
        <v>228</v>
      </c>
      <c r="AF14" s="28" t="s">
        <v>26</v>
      </c>
      <c r="AG14" s="28" t="s">
        <v>27</v>
      </c>
      <c r="AH14" s="25" t="s">
        <v>28</v>
      </c>
      <c r="AI14" s="25" t="s">
        <v>29</v>
      </c>
      <c r="AJ14" s="25" t="s">
        <v>30</v>
      </c>
      <c r="AK14" s="25" t="s">
        <v>31</v>
      </c>
      <c r="AL14" s="25" t="s">
        <v>32</v>
      </c>
      <c r="AM14" s="25" t="s">
        <v>33</v>
      </c>
      <c r="AN14" s="25" t="s">
        <v>34</v>
      </c>
      <c r="AO14" s="25" t="s">
        <v>35</v>
      </c>
      <c r="AP14" s="25" t="s">
        <v>36</v>
      </c>
      <c r="AQ14" s="25" t="s">
        <v>37</v>
      </c>
      <c r="AR14" s="25" t="s">
        <v>38</v>
      </c>
      <c r="AS14" s="25" t="s">
        <v>39</v>
      </c>
      <c r="AT14" s="25" t="s">
        <v>40</v>
      </c>
      <c r="AU14" s="25" t="s">
        <v>41</v>
      </c>
      <c r="AV14" s="25" t="s">
        <v>42</v>
      </c>
      <c r="AW14" s="25" t="s">
        <v>43</v>
      </c>
      <c r="AX14" s="25" t="s">
        <v>44</v>
      </c>
      <c r="AY14" s="25" t="s">
        <v>45</v>
      </c>
      <c r="AZ14" s="25" t="s">
        <v>337</v>
      </c>
      <c r="BA14" s="25" t="s">
        <v>338</v>
      </c>
      <c r="BB14" s="25" t="s">
        <v>339</v>
      </c>
      <c r="BC14" s="25" t="s">
        <v>340</v>
      </c>
      <c r="BD14" s="25" t="s">
        <v>229</v>
      </c>
    </row>
    <row r="15" spans="1:56" s="14" customFormat="1" ht="46.5" thickTop="1" thickBot="1" x14ac:dyDescent="0.25">
      <c r="A15" s="34">
        <v>34</v>
      </c>
      <c r="B15" s="35" t="s">
        <v>46</v>
      </c>
      <c r="C15" s="35" t="s">
        <v>47</v>
      </c>
      <c r="D15" s="111" t="s">
        <v>48</v>
      </c>
      <c r="E15" s="36">
        <v>1</v>
      </c>
      <c r="F15" s="37" t="s">
        <v>49</v>
      </c>
      <c r="G15" s="38" t="s">
        <v>49</v>
      </c>
      <c r="H15" s="35"/>
      <c r="I15" s="34" t="s">
        <v>50</v>
      </c>
      <c r="J15" s="39">
        <v>64.900000000000006</v>
      </c>
      <c r="K15" s="35" t="s">
        <v>51</v>
      </c>
      <c r="L15" s="39">
        <v>85</v>
      </c>
      <c r="M15" s="35" t="s">
        <v>51</v>
      </c>
      <c r="N15" s="39">
        <v>39.9</v>
      </c>
      <c r="O15" s="35" t="s">
        <v>51</v>
      </c>
      <c r="P15" s="39" t="s">
        <v>52</v>
      </c>
      <c r="Q15" s="35" t="s">
        <v>52</v>
      </c>
      <c r="R15" s="35"/>
      <c r="S15" s="35"/>
      <c r="T15" s="35"/>
      <c r="U15" s="40">
        <v>23.77</v>
      </c>
      <c r="V15" s="41" t="s">
        <v>230</v>
      </c>
      <c r="W15" s="42" t="s">
        <v>231</v>
      </c>
      <c r="X15" s="35"/>
      <c r="Y15" s="39">
        <f t="shared" ref="Y15:Y25" si="0">ROUND((J15+L15+N15)/3,2)</f>
        <v>63.27</v>
      </c>
      <c r="Z15" s="39">
        <f>U15*BB15</f>
        <v>12027.619999999999</v>
      </c>
      <c r="AA15" s="39"/>
      <c r="AB15" s="39"/>
      <c r="AC15" s="39">
        <f t="shared" ref="AC15:AC68" si="1">Y15*BB15</f>
        <v>32014.620000000003</v>
      </c>
      <c r="AD15" s="43">
        <v>50</v>
      </c>
      <c r="AE15" s="39">
        <f>AD15*Y15</f>
        <v>3163.5</v>
      </c>
      <c r="AF15" s="34">
        <v>30</v>
      </c>
      <c r="AG15" s="34">
        <v>60</v>
      </c>
      <c r="AH15" s="34">
        <v>15</v>
      </c>
      <c r="AI15" s="34">
        <v>108</v>
      </c>
      <c r="AJ15" s="34">
        <v>40</v>
      </c>
      <c r="AK15" s="34">
        <v>30</v>
      </c>
      <c r="AL15" s="34">
        <f>30+30</f>
        <v>60</v>
      </c>
      <c r="AM15" s="34">
        <v>7</v>
      </c>
      <c r="AN15" s="34" t="s">
        <v>52</v>
      </c>
      <c r="AO15" s="34" t="s">
        <v>52</v>
      </c>
      <c r="AP15" s="34" t="s">
        <v>52</v>
      </c>
      <c r="AQ15" s="34">
        <v>50</v>
      </c>
      <c r="AR15" s="34" t="s">
        <v>52</v>
      </c>
      <c r="AS15" s="34" t="s">
        <v>52</v>
      </c>
      <c r="AT15" s="34" t="s">
        <v>52</v>
      </c>
      <c r="AU15" s="34">
        <v>16</v>
      </c>
      <c r="AV15" s="34" t="s">
        <v>52</v>
      </c>
      <c r="AW15" s="34" t="s">
        <v>52</v>
      </c>
      <c r="AX15" s="34">
        <v>10</v>
      </c>
      <c r="AY15" s="34">
        <v>30</v>
      </c>
      <c r="AZ15" s="34">
        <f>SUM(AF15:AY15)</f>
        <v>456</v>
      </c>
      <c r="BA15" s="43">
        <f>AZ15+AD15</f>
        <v>506</v>
      </c>
      <c r="BB15" s="34">
        <v>506</v>
      </c>
      <c r="BC15" s="43">
        <f>BA15-BB15</f>
        <v>0</v>
      </c>
      <c r="BD15" s="44" t="s">
        <v>232</v>
      </c>
    </row>
    <row r="16" spans="1:56" s="14" customFormat="1" ht="278.25" customHeight="1" thickTop="1" thickBot="1" x14ac:dyDescent="0.25">
      <c r="A16" s="45" t="s">
        <v>53</v>
      </c>
      <c r="B16" s="35" t="s">
        <v>54</v>
      </c>
      <c r="C16" s="35" t="s">
        <v>55</v>
      </c>
      <c r="D16" s="45" t="s">
        <v>56</v>
      </c>
      <c r="E16" s="36">
        <v>2</v>
      </c>
      <c r="F16" s="37" t="s">
        <v>57</v>
      </c>
      <c r="G16" s="38" t="s">
        <v>58</v>
      </c>
      <c r="H16" s="35"/>
      <c r="I16" s="34" t="s">
        <v>50</v>
      </c>
      <c r="J16" s="39">
        <v>689</v>
      </c>
      <c r="K16" s="35" t="s">
        <v>51</v>
      </c>
      <c r="L16" s="39">
        <v>607.20000000000005</v>
      </c>
      <c r="M16" s="35" t="s">
        <v>51</v>
      </c>
      <c r="N16" s="39">
        <v>690</v>
      </c>
      <c r="O16" s="35" t="s">
        <v>51</v>
      </c>
      <c r="P16" s="39" t="s">
        <v>52</v>
      </c>
      <c r="Q16" s="35" t="s">
        <v>52</v>
      </c>
      <c r="R16" s="35"/>
      <c r="S16" s="35"/>
      <c r="T16" s="35"/>
      <c r="U16" s="40">
        <v>299.99</v>
      </c>
      <c r="V16" s="41" t="s">
        <v>233</v>
      </c>
      <c r="W16" s="42" t="s">
        <v>234</v>
      </c>
      <c r="X16" s="35"/>
      <c r="Y16" s="39">
        <f t="shared" si="0"/>
        <v>662.07</v>
      </c>
      <c r="Z16" s="39">
        <f t="shared" ref="Z16:Z67" si="2">U16*BB16</f>
        <v>158994.70000000001</v>
      </c>
      <c r="AA16" s="46">
        <v>639</v>
      </c>
      <c r="AB16" s="46" t="s">
        <v>235</v>
      </c>
      <c r="AC16" s="39">
        <f t="shared" si="1"/>
        <v>350897.10000000003</v>
      </c>
      <c r="AD16" s="43">
        <v>30</v>
      </c>
      <c r="AE16" s="39">
        <f>AD16*Y16</f>
        <v>19862.100000000002</v>
      </c>
      <c r="AF16" s="34">
        <v>69</v>
      </c>
      <c r="AG16" s="34">
        <v>25</v>
      </c>
      <c r="AH16" s="34">
        <v>10</v>
      </c>
      <c r="AI16" s="34">
        <v>48</v>
      </c>
      <c r="AJ16" s="34">
        <v>4</v>
      </c>
      <c r="AK16" s="34">
        <v>30</v>
      </c>
      <c r="AL16" s="34">
        <v>29</v>
      </c>
      <c r="AM16" s="34">
        <v>15</v>
      </c>
      <c r="AN16" s="34" t="s">
        <v>52</v>
      </c>
      <c r="AO16" s="34" t="s">
        <v>52</v>
      </c>
      <c r="AP16" s="34">
        <v>50</v>
      </c>
      <c r="AQ16" s="34">
        <v>20</v>
      </c>
      <c r="AR16" s="34">
        <v>105</v>
      </c>
      <c r="AS16" s="34">
        <v>25</v>
      </c>
      <c r="AT16" s="34" t="s">
        <v>52</v>
      </c>
      <c r="AU16" s="34">
        <v>15</v>
      </c>
      <c r="AV16" s="34">
        <v>25</v>
      </c>
      <c r="AW16" s="34" t="s">
        <v>52</v>
      </c>
      <c r="AX16" s="34">
        <v>30</v>
      </c>
      <c r="AY16" s="34"/>
      <c r="AZ16" s="34">
        <f>SUM(AF16:AY16)</f>
        <v>500</v>
      </c>
      <c r="BA16" s="43">
        <f t="shared" ref="BA16:BA68" si="3">AZ16+AD16</f>
        <v>530</v>
      </c>
      <c r="BB16" s="34">
        <v>530</v>
      </c>
      <c r="BC16" s="43">
        <f t="shared" ref="BC16:BC68" si="4">BA16-BB16</f>
        <v>0</v>
      </c>
      <c r="BD16" s="44" t="s">
        <v>232</v>
      </c>
    </row>
    <row r="17" spans="1:56" s="14" customFormat="1" ht="244.5" customHeight="1" thickTop="1" thickBot="1" x14ac:dyDescent="0.25">
      <c r="A17" s="45" t="s">
        <v>59</v>
      </c>
      <c r="B17" s="35" t="s">
        <v>60</v>
      </c>
      <c r="C17" s="35" t="s">
        <v>55</v>
      </c>
      <c r="D17" s="45" t="s">
        <v>61</v>
      </c>
      <c r="E17" s="36">
        <v>3</v>
      </c>
      <c r="F17" s="37" t="s">
        <v>62</v>
      </c>
      <c r="G17" s="38" t="s">
        <v>63</v>
      </c>
      <c r="H17" s="35"/>
      <c r="I17" s="34" t="s">
        <v>50</v>
      </c>
      <c r="J17" s="39">
        <v>379</v>
      </c>
      <c r="K17" s="35" t="s">
        <v>64</v>
      </c>
      <c r="L17" s="39">
        <v>505.86</v>
      </c>
      <c r="M17" s="35" t="s">
        <v>64</v>
      </c>
      <c r="N17" s="39">
        <v>425</v>
      </c>
      <c r="O17" s="35" t="s">
        <v>64</v>
      </c>
      <c r="P17" s="39" t="s">
        <v>52</v>
      </c>
      <c r="Q17" s="35" t="s">
        <v>52</v>
      </c>
      <c r="R17" s="35"/>
      <c r="S17" s="35"/>
      <c r="T17" s="35"/>
      <c r="U17" s="40">
        <v>342</v>
      </c>
      <c r="V17" s="41" t="s">
        <v>236</v>
      </c>
      <c r="W17" s="42" t="s">
        <v>237</v>
      </c>
      <c r="X17" s="35"/>
      <c r="Y17" s="39">
        <v>511.92</v>
      </c>
      <c r="Z17" s="39">
        <f t="shared" si="2"/>
        <v>55746</v>
      </c>
      <c r="AA17" s="46">
        <v>339</v>
      </c>
      <c r="AB17" s="46" t="s">
        <v>238</v>
      </c>
      <c r="AC17" s="39">
        <f t="shared" si="1"/>
        <v>83442.960000000006</v>
      </c>
      <c r="AD17" s="43">
        <v>20</v>
      </c>
      <c r="AE17" s="39">
        <f t="shared" ref="AE17:AE68" si="5">AD17*Y17</f>
        <v>10238.4</v>
      </c>
      <c r="AF17" s="39" t="s">
        <v>52</v>
      </c>
      <c r="AG17" s="39" t="s">
        <v>52</v>
      </c>
      <c r="AH17" s="34">
        <v>2</v>
      </c>
      <c r="AI17" s="34" t="s">
        <v>52</v>
      </c>
      <c r="AJ17" s="34">
        <v>41</v>
      </c>
      <c r="AK17" s="34">
        <v>10</v>
      </c>
      <c r="AL17" s="34" t="s">
        <v>52</v>
      </c>
      <c r="AM17" s="34">
        <v>13</v>
      </c>
      <c r="AN17" s="34" t="s">
        <v>52</v>
      </c>
      <c r="AO17" s="34" t="s">
        <v>52</v>
      </c>
      <c r="AP17" s="34">
        <v>50</v>
      </c>
      <c r="AQ17" s="34" t="s">
        <v>52</v>
      </c>
      <c r="AR17" s="34" t="s">
        <v>52</v>
      </c>
      <c r="AS17" s="34">
        <v>6</v>
      </c>
      <c r="AT17" s="34" t="s">
        <v>52</v>
      </c>
      <c r="AU17" s="34" t="s">
        <v>52</v>
      </c>
      <c r="AV17" s="34">
        <v>6</v>
      </c>
      <c r="AW17" s="34">
        <v>15</v>
      </c>
      <c r="AX17" s="34" t="s">
        <v>52</v>
      </c>
      <c r="AY17" s="34"/>
      <c r="AZ17" s="34">
        <f t="shared" ref="AZ17:AZ68" si="6">SUM(AF17:AY17)</f>
        <v>143</v>
      </c>
      <c r="BA17" s="43">
        <f t="shared" si="3"/>
        <v>163</v>
      </c>
      <c r="BB17" s="34">
        <v>163</v>
      </c>
      <c r="BC17" s="43">
        <f t="shared" si="4"/>
        <v>0</v>
      </c>
      <c r="BD17" s="44" t="s">
        <v>232</v>
      </c>
    </row>
    <row r="18" spans="1:56" s="14" customFormat="1" ht="198.75" customHeight="1" thickTop="1" thickBot="1" x14ac:dyDescent="0.25">
      <c r="A18" s="45" t="s">
        <v>53</v>
      </c>
      <c r="B18" s="35" t="s">
        <v>54</v>
      </c>
      <c r="C18" s="35" t="s">
        <v>55</v>
      </c>
      <c r="D18" s="45" t="s">
        <v>65</v>
      </c>
      <c r="E18" s="36">
        <v>4</v>
      </c>
      <c r="F18" s="37" t="s">
        <v>66</v>
      </c>
      <c r="G18" s="38" t="s">
        <v>67</v>
      </c>
      <c r="H18" s="35"/>
      <c r="I18" s="34" t="s">
        <v>50</v>
      </c>
      <c r="J18" s="39">
        <v>368.19</v>
      </c>
      <c r="K18" s="35" t="s">
        <v>51</v>
      </c>
      <c r="L18" s="39">
        <v>229</v>
      </c>
      <c r="M18" s="35" t="s">
        <v>51</v>
      </c>
      <c r="N18" s="39">
        <v>190.3</v>
      </c>
      <c r="O18" s="35" t="s">
        <v>51</v>
      </c>
      <c r="P18" s="39" t="s">
        <v>52</v>
      </c>
      <c r="Q18" s="35" t="s">
        <v>52</v>
      </c>
      <c r="R18" s="35"/>
      <c r="S18" s="35"/>
      <c r="T18" s="35"/>
      <c r="U18" s="40">
        <v>189.99</v>
      </c>
      <c r="V18" s="41" t="s">
        <v>239</v>
      </c>
      <c r="W18" s="42" t="s">
        <v>240</v>
      </c>
      <c r="X18" s="35"/>
      <c r="Y18" s="39">
        <v>346.36</v>
      </c>
      <c r="Z18" s="39">
        <f t="shared" si="2"/>
        <v>52817.22</v>
      </c>
      <c r="AA18" s="46">
        <v>339</v>
      </c>
      <c r="AB18" s="46" t="s">
        <v>238</v>
      </c>
      <c r="AC18" s="39">
        <f t="shared" si="1"/>
        <v>96288.08</v>
      </c>
      <c r="AD18" s="43">
        <v>20</v>
      </c>
      <c r="AE18" s="39">
        <f t="shared" si="5"/>
        <v>6927.2000000000007</v>
      </c>
      <c r="AF18" s="34">
        <v>40</v>
      </c>
      <c r="AG18" s="34">
        <v>15</v>
      </c>
      <c r="AH18" s="34"/>
      <c r="AI18" s="34"/>
      <c r="AJ18" s="34">
        <v>17</v>
      </c>
      <c r="AK18" s="34">
        <v>30</v>
      </c>
      <c r="AL18" s="34">
        <v>20</v>
      </c>
      <c r="AM18" s="34">
        <v>7</v>
      </c>
      <c r="AN18" s="34"/>
      <c r="AO18" s="34"/>
      <c r="AP18" s="34"/>
      <c r="AQ18" s="34">
        <v>50</v>
      </c>
      <c r="AR18" s="34"/>
      <c r="AS18" s="34">
        <v>25</v>
      </c>
      <c r="AT18" s="34">
        <v>2</v>
      </c>
      <c r="AU18" s="34">
        <v>2</v>
      </c>
      <c r="AV18" s="34">
        <v>25</v>
      </c>
      <c r="AW18" s="34"/>
      <c r="AX18" s="34">
        <v>25</v>
      </c>
      <c r="AY18" s="34"/>
      <c r="AZ18" s="34">
        <f t="shared" si="6"/>
        <v>258</v>
      </c>
      <c r="BA18" s="43">
        <f t="shared" si="3"/>
        <v>278</v>
      </c>
      <c r="BB18" s="34">
        <v>278</v>
      </c>
      <c r="BC18" s="43">
        <f t="shared" si="4"/>
        <v>0</v>
      </c>
      <c r="BD18" s="44" t="s">
        <v>232</v>
      </c>
    </row>
    <row r="19" spans="1:56" s="14" customFormat="1" ht="241.5" customHeight="1" thickTop="1" thickBot="1" x14ac:dyDescent="0.25">
      <c r="A19" s="45" t="s">
        <v>53</v>
      </c>
      <c r="B19" s="35" t="s">
        <v>54</v>
      </c>
      <c r="C19" s="35" t="s">
        <v>55</v>
      </c>
      <c r="D19" s="45" t="s">
        <v>68</v>
      </c>
      <c r="E19" s="36">
        <v>5</v>
      </c>
      <c r="F19" s="37" t="s">
        <v>69</v>
      </c>
      <c r="G19" s="38" t="s">
        <v>70</v>
      </c>
      <c r="H19" s="35"/>
      <c r="I19" s="34" t="s">
        <v>50</v>
      </c>
      <c r="J19" s="39">
        <v>330.39</v>
      </c>
      <c r="K19" s="35" t="s">
        <v>71</v>
      </c>
      <c r="L19" s="39">
        <v>463.5</v>
      </c>
      <c r="M19" s="35" t="s">
        <v>71</v>
      </c>
      <c r="N19" s="39">
        <v>499.9</v>
      </c>
      <c r="O19" s="35" t="s">
        <v>71</v>
      </c>
      <c r="P19" s="39" t="s">
        <v>52</v>
      </c>
      <c r="Q19" s="35" t="s">
        <v>52</v>
      </c>
      <c r="R19" s="35" t="s">
        <v>52</v>
      </c>
      <c r="S19" s="35" t="s">
        <v>52</v>
      </c>
      <c r="T19" s="35"/>
      <c r="U19" s="40">
        <v>245.09</v>
      </c>
      <c r="V19" s="41" t="s">
        <v>239</v>
      </c>
      <c r="W19" s="42" t="s">
        <v>240</v>
      </c>
      <c r="X19" s="35"/>
      <c r="Y19" s="39">
        <v>428.3</v>
      </c>
      <c r="Z19" s="39">
        <f t="shared" si="2"/>
        <v>28920.62</v>
      </c>
      <c r="AA19" s="46">
        <v>339</v>
      </c>
      <c r="AB19" s="46" t="s">
        <v>238</v>
      </c>
      <c r="AC19" s="39">
        <f t="shared" si="1"/>
        <v>50539.4</v>
      </c>
      <c r="AD19" s="43">
        <v>20</v>
      </c>
      <c r="AE19" s="39">
        <f t="shared" si="5"/>
        <v>8566</v>
      </c>
      <c r="AF19" s="39" t="s">
        <v>52</v>
      </c>
      <c r="AG19" s="39" t="s">
        <v>52</v>
      </c>
      <c r="AH19" s="34" t="s">
        <v>52</v>
      </c>
      <c r="AI19" s="34" t="s">
        <v>52</v>
      </c>
      <c r="AJ19" s="34" t="s">
        <v>52</v>
      </c>
      <c r="AK19" s="34" t="s">
        <v>52</v>
      </c>
      <c r="AL19" s="34" t="s">
        <v>52</v>
      </c>
      <c r="AM19" s="34">
        <v>10</v>
      </c>
      <c r="AN19" s="34" t="s">
        <v>52</v>
      </c>
      <c r="AO19" s="34">
        <v>15</v>
      </c>
      <c r="AP19" s="34" t="s">
        <v>52</v>
      </c>
      <c r="AQ19" s="34" t="s">
        <v>52</v>
      </c>
      <c r="AR19" s="34">
        <v>50</v>
      </c>
      <c r="AS19" s="34">
        <v>4</v>
      </c>
      <c r="AT19" s="34" t="s">
        <v>52</v>
      </c>
      <c r="AU19" s="34" t="s">
        <v>52</v>
      </c>
      <c r="AV19" s="34">
        <v>4</v>
      </c>
      <c r="AW19" s="34">
        <v>15</v>
      </c>
      <c r="AX19" s="34" t="s">
        <v>52</v>
      </c>
      <c r="AY19" s="34"/>
      <c r="AZ19" s="34">
        <f t="shared" si="6"/>
        <v>98</v>
      </c>
      <c r="BA19" s="43">
        <f t="shared" si="3"/>
        <v>118</v>
      </c>
      <c r="BB19" s="34">
        <v>118</v>
      </c>
      <c r="BC19" s="43">
        <f t="shared" si="4"/>
        <v>0</v>
      </c>
      <c r="BD19" s="44" t="s">
        <v>232</v>
      </c>
    </row>
    <row r="20" spans="1:56" s="14" customFormat="1" ht="61.5" thickTop="1" thickBot="1" x14ac:dyDescent="0.25">
      <c r="A20" s="45" t="s">
        <v>53</v>
      </c>
      <c r="B20" s="35" t="s">
        <v>54</v>
      </c>
      <c r="C20" s="35" t="s">
        <v>55</v>
      </c>
      <c r="D20" s="45" t="s">
        <v>72</v>
      </c>
      <c r="E20" s="36">
        <v>6</v>
      </c>
      <c r="F20" s="37" t="s">
        <v>343</v>
      </c>
      <c r="G20" s="38" t="s">
        <v>73</v>
      </c>
      <c r="H20" s="35"/>
      <c r="I20" s="34" t="s">
        <v>50</v>
      </c>
      <c r="J20" s="39">
        <v>389</v>
      </c>
      <c r="K20" s="35" t="s">
        <v>74</v>
      </c>
      <c r="L20" s="39">
        <v>500</v>
      </c>
      <c r="M20" s="35" t="s">
        <v>74</v>
      </c>
      <c r="N20" s="39">
        <v>355</v>
      </c>
      <c r="O20" s="35" t="s">
        <v>74</v>
      </c>
      <c r="P20" s="39" t="s">
        <v>52</v>
      </c>
      <c r="Q20" s="35" t="s">
        <v>52</v>
      </c>
      <c r="R20" s="35" t="s">
        <v>52</v>
      </c>
      <c r="S20" s="35" t="s">
        <v>52</v>
      </c>
      <c r="T20" s="35"/>
      <c r="U20" s="40">
        <v>379.19</v>
      </c>
      <c r="V20" s="41" t="s">
        <v>241</v>
      </c>
      <c r="W20" s="42" t="s">
        <v>242</v>
      </c>
      <c r="X20" s="35"/>
      <c r="Y20" s="39">
        <f t="shared" si="0"/>
        <v>414.67</v>
      </c>
      <c r="Z20" s="39">
        <f t="shared" si="2"/>
        <v>11375.7</v>
      </c>
      <c r="AA20" s="46"/>
      <c r="AB20" s="46"/>
      <c r="AC20" s="39">
        <f t="shared" si="1"/>
        <v>12440.1</v>
      </c>
      <c r="AD20" s="43">
        <v>10</v>
      </c>
      <c r="AE20" s="39">
        <f t="shared" si="5"/>
        <v>4146.7</v>
      </c>
      <c r="AF20" s="34">
        <v>20</v>
      </c>
      <c r="AG20" s="39" t="s">
        <v>52</v>
      </c>
      <c r="AH20" s="34" t="s">
        <v>52</v>
      </c>
      <c r="AI20" s="34" t="s">
        <v>52</v>
      </c>
      <c r="AJ20" s="34" t="s">
        <v>52</v>
      </c>
      <c r="AK20" s="34" t="s">
        <v>52</v>
      </c>
      <c r="AL20" s="34" t="s">
        <v>52</v>
      </c>
      <c r="AM20" s="34" t="s">
        <v>52</v>
      </c>
      <c r="AN20" s="34" t="s">
        <v>52</v>
      </c>
      <c r="AO20" s="34" t="s">
        <v>52</v>
      </c>
      <c r="AP20" s="34" t="s">
        <v>52</v>
      </c>
      <c r="AQ20" s="34" t="s">
        <v>52</v>
      </c>
      <c r="AR20" s="34" t="s">
        <v>52</v>
      </c>
      <c r="AS20" s="34" t="s">
        <v>52</v>
      </c>
      <c r="AT20" s="34" t="s">
        <v>52</v>
      </c>
      <c r="AU20" s="34" t="s">
        <v>52</v>
      </c>
      <c r="AV20" s="34" t="s">
        <v>52</v>
      </c>
      <c r="AW20" s="34" t="s">
        <v>52</v>
      </c>
      <c r="AX20" s="34" t="s">
        <v>52</v>
      </c>
      <c r="AY20" s="34"/>
      <c r="AZ20" s="34">
        <f t="shared" si="6"/>
        <v>20</v>
      </c>
      <c r="BA20" s="43">
        <f t="shared" si="3"/>
        <v>30</v>
      </c>
      <c r="BB20" s="34">
        <v>30</v>
      </c>
      <c r="BC20" s="43">
        <f t="shared" si="4"/>
        <v>0</v>
      </c>
      <c r="BD20" s="44" t="s">
        <v>232</v>
      </c>
    </row>
    <row r="21" spans="1:56" s="14" customFormat="1" ht="156" customHeight="1" thickTop="1" thickBot="1" x14ac:dyDescent="0.25">
      <c r="A21" s="45" t="s">
        <v>59</v>
      </c>
      <c r="B21" s="35" t="s">
        <v>60</v>
      </c>
      <c r="C21" s="35" t="s">
        <v>55</v>
      </c>
      <c r="D21" s="45" t="s">
        <v>75</v>
      </c>
      <c r="E21" s="36">
        <v>7</v>
      </c>
      <c r="F21" s="37" t="s">
        <v>76</v>
      </c>
      <c r="G21" s="38" t="s">
        <v>77</v>
      </c>
      <c r="H21" s="35"/>
      <c r="I21" s="34" t="s">
        <v>50</v>
      </c>
      <c r="J21" s="39">
        <v>498</v>
      </c>
      <c r="K21" s="35" t="s">
        <v>78</v>
      </c>
      <c r="L21" s="39">
        <v>533.78</v>
      </c>
      <c r="M21" s="35" t="s">
        <v>78</v>
      </c>
      <c r="N21" s="39">
        <v>682.97</v>
      </c>
      <c r="O21" s="35" t="s">
        <v>78</v>
      </c>
      <c r="P21" s="39" t="s">
        <v>52</v>
      </c>
      <c r="Q21" s="35" t="s">
        <v>52</v>
      </c>
      <c r="R21" s="35"/>
      <c r="S21" s="35"/>
      <c r="T21" s="35"/>
      <c r="U21" s="40">
        <v>364</v>
      </c>
      <c r="V21" s="41" t="s">
        <v>243</v>
      </c>
      <c r="W21" s="42" t="s">
        <v>244</v>
      </c>
      <c r="X21" s="35"/>
      <c r="Y21" s="39">
        <v>578.25</v>
      </c>
      <c r="Z21" s="39">
        <f t="shared" si="2"/>
        <v>28392</v>
      </c>
      <c r="AA21" s="46"/>
      <c r="AB21" s="46"/>
      <c r="AC21" s="39">
        <f t="shared" si="1"/>
        <v>45103.5</v>
      </c>
      <c r="AD21" s="43">
        <v>20</v>
      </c>
      <c r="AE21" s="39">
        <f t="shared" si="5"/>
        <v>11565</v>
      </c>
      <c r="AF21" s="39" t="s">
        <v>52</v>
      </c>
      <c r="AG21" s="34">
        <f>8+2</f>
        <v>10</v>
      </c>
      <c r="AH21" s="34" t="s">
        <v>52</v>
      </c>
      <c r="AI21" s="34" t="s">
        <v>52</v>
      </c>
      <c r="AJ21" s="34" t="s">
        <v>52</v>
      </c>
      <c r="AK21" s="34">
        <v>20</v>
      </c>
      <c r="AL21" s="34" t="s">
        <v>52</v>
      </c>
      <c r="AM21" s="34" t="s">
        <v>52</v>
      </c>
      <c r="AN21" s="34" t="s">
        <v>52</v>
      </c>
      <c r="AO21" s="34">
        <v>8</v>
      </c>
      <c r="AP21" s="34" t="s">
        <v>52</v>
      </c>
      <c r="AQ21" s="34" t="s">
        <v>52</v>
      </c>
      <c r="AR21" s="34" t="s">
        <v>52</v>
      </c>
      <c r="AS21" s="34">
        <v>10</v>
      </c>
      <c r="AT21" s="34" t="s">
        <v>52</v>
      </c>
      <c r="AU21" s="34" t="s">
        <v>52</v>
      </c>
      <c r="AV21" s="34">
        <v>10</v>
      </c>
      <c r="AW21" s="34" t="s">
        <v>52</v>
      </c>
      <c r="AX21" s="34" t="s">
        <v>52</v>
      </c>
      <c r="AY21" s="34"/>
      <c r="AZ21" s="34">
        <f t="shared" si="6"/>
        <v>58</v>
      </c>
      <c r="BA21" s="43">
        <f t="shared" si="3"/>
        <v>78</v>
      </c>
      <c r="BB21" s="34">
        <v>78</v>
      </c>
      <c r="BC21" s="43">
        <f t="shared" si="4"/>
        <v>0</v>
      </c>
      <c r="BD21" s="44" t="s">
        <v>232</v>
      </c>
    </row>
    <row r="22" spans="1:56" s="14" customFormat="1" ht="136.5" customHeight="1" thickTop="1" thickBot="1" x14ac:dyDescent="0.25">
      <c r="A22" s="45" t="s">
        <v>53</v>
      </c>
      <c r="B22" s="35" t="s">
        <v>54</v>
      </c>
      <c r="C22" s="35" t="s">
        <v>55</v>
      </c>
      <c r="D22" s="45" t="s">
        <v>79</v>
      </c>
      <c r="E22" s="36" t="s">
        <v>245</v>
      </c>
      <c r="F22" s="37" t="s">
        <v>80</v>
      </c>
      <c r="G22" s="38" t="s">
        <v>347</v>
      </c>
      <c r="H22" s="35"/>
      <c r="I22" s="34" t="s">
        <v>50</v>
      </c>
      <c r="J22" s="39">
        <v>469.99</v>
      </c>
      <c r="K22" s="35" t="s">
        <v>51</v>
      </c>
      <c r="L22" s="39">
        <v>350</v>
      </c>
      <c r="M22" s="35" t="s">
        <v>51</v>
      </c>
      <c r="N22" s="39">
        <v>317</v>
      </c>
      <c r="O22" s="35" t="s">
        <v>51</v>
      </c>
      <c r="P22" s="39" t="s">
        <v>52</v>
      </c>
      <c r="Q22" s="35" t="s">
        <v>52</v>
      </c>
      <c r="R22" s="35"/>
      <c r="S22" s="35"/>
      <c r="T22" s="35"/>
      <c r="U22" s="40">
        <v>388</v>
      </c>
      <c r="V22" s="41" t="s">
        <v>243</v>
      </c>
      <c r="W22" s="42" t="s">
        <v>244</v>
      </c>
      <c r="X22" s="35"/>
      <c r="Y22" s="39">
        <v>398.66</v>
      </c>
      <c r="Z22" s="39">
        <f t="shared" si="2"/>
        <v>58976</v>
      </c>
      <c r="AA22" s="46"/>
      <c r="AB22" s="46"/>
      <c r="AC22" s="39">
        <f t="shared" si="1"/>
        <v>60596.320000000007</v>
      </c>
      <c r="AD22" s="43">
        <v>30</v>
      </c>
      <c r="AE22" s="39">
        <f t="shared" si="5"/>
        <v>11959.800000000001</v>
      </c>
      <c r="AF22" s="22">
        <v>22</v>
      </c>
      <c r="AG22" s="22" t="s">
        <v>52</v>
      </c>
      <c r="AH22" s="22">
        <v>5</v>
      </c>
      <c r="AI22" s="22" t="s">
        <v>52</v>
      </c>
      <c r="AJ22" s="22">
        <v>3</v>
      </c>
      <c r="AK22" s="22">
        <v>30</v>
      </c>
      <c r="AL22" s="22">
        <v>12</v>
      </c>
      <c r="AM22" s="22" t="s">
        <v>52</v>
      </c>
      <c r="AN22" s="22" t="s">
        <v>52</v>
      </c>
      <c r="AO22" s="22">
        <v>15</v>
      </c>
      <c r="AP22" s="22" t="s">
        <v>52</v>
      </c>
      <c r="AQ22" s="22" t="s">
        <v>52</v>
      </c>
      <c r="AR22" s="22" t="s">
        <v>52</v>
      </c>
      <c r="AS22" s="22">
        <v>10</v>
      </c>
      <c r="AT22" s="22" t="s">
        <v>52</v>
      </c>
      <c r="AU22" s="22" t="s">
        <v>52</v>
      </c>
      <c r="AV22" s="22">
        <v>10</v>
      </c>
      <c r="AW22" s="22">
        <v>5</v>
      </c>
      <c r="AX22" s="22">
        <v>10</v>
      </c>
      <c r="AY22" s="22"/>
      <c r="AZ22" s="34">
        <f t="shared" si="6"/>
        <v>122</v>
      </c>
      <c r="BA22" s="43">
        <f t="shared" si="3"/>
        <v>152</v>
      </c>
      <c r="BB22" s="34">
        <v>152</v>
      </c>
      <c r="BC22" s="43">
        <f t="shared" si="4"/>
        <v>0</v>
      </c>
      <c r="BD22" s="44" t="s">
        <v>232</v>
      </c>
    </row>
    <row r="23" spans="1:56" s="14" customFormat="1" ht="97.5" customHeight="1" thickTop="1" thickBot="1" x14ac:dyDescent="0.25">
      <c r="A23" s="45" t="s">
        <v>53</v>
      </c>
      <c r="B23" s="35" t="s">
        <v>54</v>
      </c>
      <c r="C23" s="35" t="s">
        <v>55</v>
      </c>
      <c r="D23" s="45" t="s">
        <v>81</v>
      </c>
      <c r="E23" s="36" t="s">
        <v>246</v>
      </c>
      <c r="F23" s="37" t="s">
        <v>82</v>
      </c>
      <c r="G23" s="38" t="s">
        <v>83</v>
      </c>
      <c r="H23" s="35"/>
      <c r="I23" s="34" t="s">
        <v>84</v>
      </c>
      <c r="J23" s="39">
        <v>290</v>
      </c>
      <c r="K23" s="35" t="s">
        <v>71</v>
      </c>
      <c r="L23" s="39">
        <v>335</v>
      </c>
      <c r="M23" s="35" t="s">
        <v>71</v>
      </c>
      <c r="N23" s="39">
        <v>472</v>
      </c>
      <c r="O23" s="35" t="s">
        <v>71</v>
      </c>
      <c r="P23" s="39" t="s">
        <v>52</v>
      </c>
      <c r="Q23" s="35" t="s">
        <v>52</v>
      </c>
      <c r="R23" s="35"/>
      <c r="S23" s="35"/>
      <c r="T23" s="35"/>
      <c r="U23" s="40">
        <v>269</v>
      </c>
      <c r="V23" s="41" t="s">
        <v>247</v>
      </c>
      <c r="W23" s="42" t="s">
        <v>248</v>
      </c>
      <c r="X23" s="35"/>
      <c r="Y23" s="39">
        <f t="shared" si="0"/>
        <v>365.67</v>
      </c>
      <c r="Z23" s="39">
        <f t="shared" si="2"/>
        <v>23403</v>
      </c>
      <c r="AA23" s="46"/>
      <c r="AB23" s="46"/>
      <c r="AC23" s="39">
        <f t="shared" si="1"/>
        <v>31813.29</v>
      </c>
      <c r="AD23" s="43">
        <v>0</v>
      </c>
      <c r="AE23" s="39">
        <f t="shared" si="5"/>
        <v>0</v>
      </c>
      <c r="AF23" s="34">
        <v>30</v>
      </c>
      <c r="AG23" s="39" t="s">
        <v>52</v>
      </c>
      <c r="AH23" s="34" t="s">
        <v>52</v>
      </c>
      <c r="AI23" s="34" t="s">
        <v>52</v>
      </c>
      <c r="AJ23" s="34" t="s">
        <v>52</v>
      </c>
      <c r="AK23" s="34">
        <v>6</v>
      </c>
      <c r="AL23" s="34" t="s">
        <v>52</v>
      </c>
      <c r="AM23" s="34" t="s">
        <v>52</v>
      </c>
      <c r="AN23" s="34" t="s">
        <v>52</v>
      </c>
      <c r="AO23" s="34" t="s">
        <v>52</v>
      </c>
      <c r="AP23" s="34">
        <v>5</v>
      </c>
      <c r="AQ23" s="34" t="s">
        <v>52</v>
      </c>
      <c r="AR23" s="34" t="s">
        <v>52</v>
      </c>
      <c r="AS23" s="34">
        <v>20</v>
      </c>
      <c r="AT23" s="34" t="s">
        <v>52</v>
      </c>
      <c r="AU23" s="34" t="s">
        <v>52</v>
      </c>
      <c r="AV23" s="34">
        <v>20</v>
      </c>
      <c r="AW23" s="34">
        <v>6</v>
      </c>
      <c r="AX23" s="34" t="s">
        <v>52</v>
      </c>
      <c r="AY23" s="34"/>
      <c r="AZ23" s="34">
        <f t="shared" si="6"/>
        <v>87</v>
      </c>
      <c r="BA23" s="43">
        <f t="shared" si="3"/>
        <v>87</v>
      </c>
      <c r="BB23" s="34">
        <f t="shared" ref="BB23:BB64" si="7">SUM(AF23:AY23)</f>
        <v>87</v>
      </c>
      <c r="BC23" s="43">
        <f t="shared" si="4"/>
        <v>0</v>
      </c>
      <c r="BD23" s="44" t="s">
        <v>232</v>
      </c>
    </row>
    <row r="24" spans="1:56" s="14" customFormat="1" ht="61.5" thickTop="1" thickBot="1" x14ac:dyDescent="0.25">
      <c r="A24" s="45" t="s">
        <v>53</v>
      </c>
      <c r="B24" s="35" t="s">
        <v>54</v>
      </c>
      <c r="C24" s="35" t="s">
        <v>55</v>
      </c>
      <c r="D24" s="45" t="s">
        <v>85</v>
      </c>
      <c r="E24" s="36" t="s">
        <v>249</v>
      </c>
      <c r="F24" s="37" t="s">
        <v>86</v>
      </c>
      <c r="G24" s="38" t="s">
        <v>87</v>
      </c>
      <c r="H24" s="35"/>
      <c r="I24" s="34" t="s">
        <v>50</v>
      </c>
      <c r="J24" s="39">
        <v>540</v>
      </c>
      <c r="K24" s="35" t="s">
        <v>71</v>
      </c>
      <c r="L24" s="39">
        <v>335</v>
      </c>
      <c r="M24" s="35" t="s">
        <v>71</v>
      </c>
      <c r="N24" s="39">
        <v>490</v>
      </c>
      <c r="O24" s="35" t="s">
        <v>71</v>
      </c>
      <c r="P24" s="39" t="s">
        <v>52</v>
      </c>
      <c r="Q24" s="35" t="s">
        <v>52</v>
      </c>
      <c r="R24" s="35" t="s">
        <v>52</v>
      </c>
      <c r="S24" s="35" t="s">
        <v>52</v>
      </c>
      <c r="T24" s="35"/>
      <c r="U24" s="40">
        <v>310</v>
      </c>
      <c r="V24" s="41" t="s">
        <v>247</v>
      </c>
      <c r="W24" s="42" t="s">
        <v>248</v>
      </c>
      <c r="X24" s="35"/>
      <c r="Y24" s="39">
        <f t="shared" si="0"/>
        <v>455</v>
      </c>
      <c r="Z24" s="39">
        <f t="shared" si="2"/>
        <v>4650</v>
      </c>
      <c r="AA24" s="46"/>
      <c r="AB24" s="46"/>
      <c r="AC24" s="39">
        <f t="shared" si="1"/>
        <v>6825</v>
      </c>
      <c r="AD24" s="43">
        <v>0</v>
      </c>
      <c r="AE24" s="39">
        <f t="shared" si="5"/>
        <v>0</v>
      </c>
      <c r="AF24" s="39" t="s">
        <v>52</v>
      </c>
      <c r="AG24" s="39" t="s">
        <v>52</v>
      </c>
      <c r="AH24" s="34" t="s">
        <v>52</v>
      </c>
      <c r="AI24" s="34" t="s">
        <v>52</v>
      </c>
      <c r="AJ24" s="34" t="s">
        <v>52</v>
      </c>
      <c r="AK24" s="34" t="s">
        <v>52</v>
      </c>
      <c r="AL24" s="34" t="s">
        <v>52</v>
      </c>
      <c r="AM24" s="34" t="s">
        <v>52</v>
      </c>
      <c r="AN24" s="34" t="s">
        <v>52</v>
      </c>
      <c r="AO24" s="34" t="s">
        <v>52</v>
      </c>
      <c r="AP24" s="34" t="s">
        <v>52</v>
      </c>
      <c r="AQ24" s="34" t="s">
        <v>52</v>
      </c>
      <c r="AR24" s="34" t="s">
        <v>52</v>
      </c>
      <c r="AS24" s="34" t="s">
        <v>52</v>
      </c>
      <c r="AT24" s="34" t="s">
        <v>52</v>
      </c>
      <c r="AU24" s="34" t="s">
        <v>52</v>
      </c>
      <c r="AV24" s="34" t="s">
        <v>52</v>
      </c>
      <c r="AW24" s="34">
        <v>15</v>
      </c>
      <c r="AX24" s="34" t="s">
        <v>52</v>
      </c>
      <c r="AY24" s="34"/>
      <c r="AZ24" s="34">
        <f t="shared" si="6"/>
        <v>15</v>
      </c>
      <c r="BA24" s="43">
        <f t="shared" si="3"/>
        <v>15</v>
      </c>
      <c r="BB24" s="34">
        <f t="shared" si="7"/>
        <v>15</v>
      </c>
      <c r="BC24" s="43">
        <f t="shared" si="4"/>
        <v>0</v>
      </c>
      <c r="BD24" s="44" t="s">
        <v>232</v>
      </c>
    </row>
    <row r="25" spans="1:56" s="14" customFormat="1" ht="46.5" thickTop="1" thickBot="1" x14ac:dyDescent="0.25">
      <c r="A25" s="45" t="s">
        <v>53</v>
      </c>
      <c r="B25" s="35" t="s">
        <v>54</v>
      </c>
      <c r="C25" s="35" t="s">
        <v>55</v>
      </c>
      <c r="D25" s="45" t="s">
        <v>88</v>
      </c>
      <c r="E25" s="36" t="s">
        <v>250</v>
      </c>
      <c r="F25" s="37" t="s">
        <v>89</v>
      </c>
      <c r="G25" s="38" t="s">
        <v>90</v>
      </c>
      <c r="H25" s="35"/>
      <c r="I25" s="34" t="s">
        <v>50</v>
      </c>
      <c r="J25" s="39">
        <v>8.7799999999999994</v>
      </c>
      <c r="K25" s="35" t="s">
        <v>74</v>
      </c>
      <c r="L25" s="39">
        <v>6.49</v>
      </c>
      <c r="M25" s="35" t="s">
        <v>74</v>
      </c>
      <c r="N25" s="39">
        <v>8.3000000000000007</v>
      </c>
      <c r="O25" s="35" t="s">
        <v>74</v>
      </c>
      <c r="P25" s="39" t="s">
        <v>52</v>
      </c>
      <c r="Q25" s="35" t="s">
        <v>52</v>
      </c>
      <c r="R25" s="35"/>
      <c r="S25" s="35"/>
      <c r="T25" s="35"/>
      <c r="U25" s="40">
        <v>7.85</v>
      </c>
      <c r="V25" s="41" t="s">
        <v>243</v>
      </c>
      <c r="W25" s="42" t="s">
        <v>244</v>
      </c>
      <c r="X25" s="35"/>
      <c r="Y25" s="39">
        <f t="shared" si="0"/>
        <v>7.86</v>
      </c>
      <c r="Z25" s="39">
        <f t="shared" si="2"/>
        <v>1962.5</v>
      </c>
      <c r="AA25" s="46"/>
      <c r="AB25" s="46"/>
      <c r="AC25" s="39">
        <f t="shared" si="1"/>
        <v>1965</v>
      </c>
      <c r="AD25" s="43">
        <v>0</v>
      </c>
      <c r="AE25" s="39">
        <f t="shared" si="5"/>
        <v>0</v>
      </c>
      <c r="AF25" s="34">
        <v>100</v>
      </c>
      <c r="AG25" s="39" t="s">
        <v>52</v>
      </c>
      <c r="AH25" s="34" t="s">
        <v>52</v>
      </c>
      <c r="AI25" s="34" t="s">
        <v>52</v>
      </c>
      <c r="AJ25" s="34">
        <v>150</v>
      </c>
      <c r="AK25" s="34" t="s">
        <v>52</v>
      </c>
      <c r="AL25" s="34" t="s">
        <v>52</v>
      </c>
      <c r="AM25" s="34" t="s">
        <v>52</v>
      </c>
      <c r="AN25" s="34" t="s">
        <v>52</v>
      </c>
      <c r="AO25" s="34" t="s">
        <v>52</v>
      </c>
      <c r="AP25" s="34" t="s">
        <v>52</v>
      </c>
      <c r="AQ25" s="34" t="s">
        <v>52</v>
      </c>
      <c r="AR25" s="34" t="s">
        <v>52</v>
      </c>
      <c r="AS25" s="34" t="s">
        <v>52</v>
      </c>
      <c r="AT25" s="34" t="s">
        <v>52</v>
      </c>
      <c r="AU25" s="34" t="s">
        <v>52</v>
      </c>
      <c r="AV25" s="34" t="s">
        <v>52</v>
      </c>
      <c r="AW25" s="34" t="s">
        <v>52</v>
      </c>
      <c r="AX25" s="34" t="s">
        <v>52</v>
      </c>
      <c r="AY25" s="34"/>
      <c r="AZ25" s="34">
        <f t="shared" si="6"/>
        <v>250</v>
      </c>
      <c r="BA25" s="43">
        <f t="shared" si="3"/>
        <v>250</v>
      </c>
      <c r="BB25" s="34">
        <f t="shared" si="7"/>
        <v>250</v>
      </c>
      <c r="BC25" s="43">
        <f t="shared" si="4"/>
        <v>0</v>
      </c>
      <c r="BD25" s="44" t="s">
        <v>232</v>
      </c>
    </row>
    <row r="26" spans="1:56" s="14" customFormat="1" ht="180.75" customHeight="1" thickTop="1" thickBot="1" x14ac:dyDescent="0.25">
      <c r="A26" s="45" t="s">
        <v>53</v>
      </c>
      <c r="B26" s="35" t="s">
        <v>54</v>
      </c>
      <c r="C26" s="35" t="s">
        <v>55</v>
      </c>
      <c r="D26" s="45" t="s">
        <v>91</v>
      </c>
      <c r="E26" s="36" t="s">
        <v>251</v>
      </c>
      <c r="F26" s="37" t="s">
        <v>92</v>
      </c>
      <c r="G26" s="38" t="s">
        <v>93</v>
      </c>
      <c r="H26" s="35"/>
      <c r="I26" s="34" t="s">
        <v>50</v>
      </c>
      <c r="J26" s="39">
        <v>219</v>
      </c>
      <c r="K26" s="35" t="s">
        <v>94</v>
      </c>
      <c r="L26" s="39">
        <v>224.1</v>
      </c>
      <c r="M26" s="35" t="s">
        <v>94</v>
      </c>
      <c r="N26" s="39">
        <v>169</v>
      </c>
      <c r="O26" s="35" t="s">
        <v>94</v>
      </c>
      <c r="P26" s="39">
        <v>79</v>
      </c>
      <c r="Q26" s="35" t="s">
        <v>95</v>
      </c>
      <c r="R26" s="39">
        <v>70</v>
      </c>
      <c r="S26" s="35" t="s">
        <v>95</v>
      </c>
      <c r="T26" s="35"/>
      <c r="U26" s="40">
        <v>69.09</v>
      </c>
      <c r="V26" s="41" t="s">
        <v>252</v>
      </c>
      <c r="W26" s="42" t="s">
        <v>253</v>
      </c>
      <c r="X26" s="35"/>
      <c r="Y26" s="39">
        <v>157.22</v>
      </c>
      <c r="Z26" s="39">
        <f t="shared" si="2"/>
        <v>56031.990000000005</v>
      </c>
      <c r="AA26" s="46">
        <v>223.64</v>
      </c>
      <c r="AB26" s="46" t="s">
        <v>254</v>
      </c>
      <c r="AC26" s="39">
        <f t="shared" si="1"/>
        <v>127505.42</v>
      </c>
      <c r="AD26" s="43">
        <v>100</v>
      </c>
      <c r="AE26" s="39">
        <f t="shared" si="5"/>
        <v>15722</v>
      </c>
      <c r="AF26" s="34">
        <v>40</v>
      </c>
      <c r="AG26" s="34">
        <v>45</v>
      </c>
      <c r="AH26" s="34"/>
      <c r="AI26" s="34"/>
      <c r="AJ26" s="34">
        <v>100</v>
      </c>
      <c r="AK26" s="34"/>
      <c r="AL26" s="34"/>
      <c r="AM26" s="34"/>
      <c r="AN26" s="34"/>
      <c r="AO26" s="34">
        <v>30</v>
      </c>
      <c r="AP26" s="34">
        <v>1</v>
      </c>
      <c r="AQ26" s="34">
        <v>100</v>
      </c>
      <c r="AR26" s="34">
        <v>100</v>
      </c>
      <c r="AS26" s="34"/>
      <c r="AT26" s="34">
        <v>40</v>
      </c>
      <c r="AU26" s="34"/>
      <c r="AV26" s="34"/>
      <c r="AW26" s="34">
        <v>35</v>
      </c>
      <c r="AX26" s="34">
        <v>220</v>
      </c>
      <c r="AY26" s="34"/>
      <c r="AZ26" s="34">
        <f t="shared" si="6"/>
        <v>711</v>
      </c>
      <c r="BA26" s="43">
        <f t="shared" si="3"/>
        <v>811</v>
      </c>
      <c r="BB26" s="34">
        <v>811</v>
      </c>
      <c r="BC26" s="43">
        <f t="shared" si="4"/>
        <v>0</v>
      </c>
      <c r="BD26" s="44" t="s">
        <v>232</v>
      </c>
    </row>
    <row r="27" spans="1:56" s="14" customFormat="1" ht="366.75" customHeight="1" thickTop="1" thickBot="1" x14ac:dyDescent="0.25">
      <c r="A27" s="45" t="s">
        <v>53</v>
      </c>
      <c r="B27" s="35" t="s">
        <v>54</v>
      </c>
      <c r="C27" s="35" t="s">
        <v>55</v>
      </c>
      <c r="D27" s="45" t="s">
        <v>96</v>
      </c>
      <c r="E27" s="36" t="s">
        <v>255</v>
      </c>
      <c r="F27" s="37" t="s">
        <v>97</v>
      </c>
      <c r="G27" s="38" t="s">
        <v>98</v>
      </c>
      <c r="H27" s="35"/>
      <c r="I27" s="34" t="s">
        <v>50</v>
      </c>
      <c r="J27" s="39">
        <v>353.81</v>
      </c>
      <c r="K27" s="35" t="s">
        <v>51</v>
      </c>
      <c r="L27" s="39">
        <v>393.12</v>
      </c>
      <c r="M27" s="35" t="s">
        <v>51</v>
      </c>
      <c r="N27" s="39">
        <v>379</v>
      </c>
      <c r="O27" s="35" t="s">
        <v>51</v>
      </c>
      <c r="P27" s="39" t="s">
        <v>52</v>
      </c>
      <c r="Q27" s="35" t="s">
        <v>52</v>
      </c>
      <c r="R27" s="35"/>
      <c r="S27" s="35"/>
      <c r="T27" s="35"/>
      <c r="U27" s="40">
        <v>335</v>
      </c>
      <c r="V27" s="41" t="s">
        <v>256</v>
      </c>
      <c r="W27" s="42" t="s">
        <v>257</v>
      </c>
      <c r="X27" s="35"/>
      <c r="Y27" s="39">
        <v>408.07</v>
      </c>
      <c r="Z27" s="39">
        <f t="shared" si="2"/>
        <v>272690</v>
      </c>
      <c r="AA27" s="46">
        <v>357</v>
      </c>
      <c r="AB27" s="46" t="s">
        <v>254</v>
      </c>
      <c r="AC27" s="39">
        <f t="shared" si="1"/>
        <v>332168.98</v>
      </c>
      <c r="AD27" s="43">
        <v>100</v>
      </c>
      <c r="AE27" s="39">
        <f t="shared" si="5"/>
        <v>40807</v>
      </c>
      <c r="AF27" s="34">
        <v>60</v>
      </c>
      <c r="AG27" s="34">
        <v>75</v>
      </c>
      <c r="AH27" s="34">
        <v>20</v>
      </c>
      <c r="AI27" s="34" t="s">
        <v>52</v>
      </c>
      <c r="AJ27" s="34">
        <v>56</v>
      </c>
      <c r="AK27" s="34">
        <v>40</v>
      </c>
      <c r="AL27" s="34">
        <v>15</v>
      </c>
      <c r="AM27" s="34">
        <v>20</v>
      </c>
      <c r="AN27" s="34" t="s">
        <v>52</v>
      </c>
      <c r="AO27" s="34">
        <v>15</v>
      </c>
      <c r="AP27" s="34">
        <v>90</v>
      </c>
      <c r="AQ27" s="34" t="s">
        <v>52</v>
      </c>
      <c r="AR27" s="34">
        <v>110</v>
      </c>
      <c r="AS27" s="34">
        <v>50</v>
      </c>
      <c r="AT27" s="34" t="s">
        <v>52</v>
      </c>
      <c r="AU27" s="34">
        <v>18</v>
      </c>
      <c r="AV27" s="34">
        <v>50</v>
      </c>
      <c r="AW27" s="34">
        <v>35</v>
      </c>
      <c r="AX27" s="34">
        <v>60</v>
      </c>
      <c r="AY27" s="34"/>
      <c r="AZ27" s="34">
        <f t="shared" si="6"/>
        <v>714</v>
      </c>
      <c r="BA27" s="43">
        <f t="shared" si="3"/>
        <v>814</v>
      </c>
      <c r="BB27" s="34">
        <v>814</v>
      </c>
      <c r="BC27" s="43">
        <f t="shared" si="4"/>
        <v>0</v>
      </c>
      <c r="BD27" s="44" t="s">
        <v>232</v>
      </c>
    </row>
    <row r="28" spans="1:56" s="14" customFormat="1" ht="41.25" customHeight="1" thickTop="1" thickBot="1" x14ac:dyDescent="0.25">
      <c r="A28" s="45" t="s">
        <v>53</v>
      </c>
      <c r="B28" s="35" t="s">
        <v>54</v>
      </c>
      <c r="C28" s="35" t="s">
        <v>55</v>
      </c>
      <c r="D28" s="45" t="s">
        <v>99</v>
      </c>
      <c r="E28" s="36" t="s">
        <v>258</v>
      </c>
      <c r="F28" s="37" t="s">
        <v>100</v>
      </c>
      <c r="G28" s="38" t="s">
        <v>101</v>
      </c>
      <c r="H28" s="35"/>
      <c r="I28" s="34" t="s">
        <v>50</v>
      </c>
      <c r="J28" s="39">
        <v>322.14999999999998</v>
      </c>
      <c r="K28" s="35" t="s">
        <v>64</v>
      </c>
      <c r="L28" s="39">
        <v>342.32</v>
      </c>
      <c r="M28" s="35" t="s">
        <v>64</v>
      </c>
      <c r="N28" s="39">
        <v>388.4</v>
      </c>
      <c r="O28" s="35" t="s">
        <v>64</v>
      </c>
      <c r="P28" s="39" t="s">
        <v>52</v>
      </c>
      <c r="Q28" s="35" t="s">
        <v>52</v>
      </c>
      <c r="R28" s="35"/>
      <c r="S28" s="35"/>
      <c r="T28" s="35"/>
      <c r="U28" s="40">
        <v>275.42</v>
      </c>
      <c r="V28" s="41" t="s">
        <v>259</v>
      </c>
      <c r="W28" s="42" t="s">
        <v>260</v>
      </c>
      <c r="X28" s="35"/>
      <c r="Y28" s="39">
        <v>510.44</v>
      </c>
      <c r="Z28" s="39">
        <f t="shared" si="2"/>
        <v>18177.72</v>
      </c>
      <c r="AA28" s="46"/>
      <c r="AB28" s="46"/>
      <c r="AC28" s="39">
        <f t="shared" si="1"/>
        <v>33689.040000000001</v>
      </c>
      <c r="AD28" s="43">
        <v>20</v>
      </c>
      <c r="AE28" s="39">
        <f t="shared" si="5"/>
        <v>10208.799999999999</v>
      </c>
      <c r="AF28" s="34">
        <v>13</v>
      </c>
      <c r="AG28" s="34" t="s">
        <v>52</v>
      </c>
      <c r="AH28" s="34" t="s">
        <v>52</v>
      </c>
      <c r="AI28" s="34" t="s">
        <v>52</v>
      </c>
      <c r="AJ28" s="34">
        <v>3</v>
      </c>
      <c r="AK28" s="34">
        <v>20</v>
      </c>
      <c r="AL28" s="34" t="s">
        <v>52</v>
      </c>
      <c r="AM28" s="34" t="s">
        <v>52</v>
      </c>
      <c r="AN28" s="34" t="s">
        <v>52</v>
      </c>
      <c r="AO28" s="34" t="s">
        <v>52</v>
      </c>
      <c r="AP28" s="34" t="s">
        <v>52</v>
      </c>
      <c r="AQ28" s="34" t="s">
        <v>52</v>
      </c>
      <c r="AR28" s="34" t="s">
        <v>52</v>
      </c>
      <c r="AS28" s="34">
        <v>5</v>
      </c>
      <c r="AT28" s="34" t="s">
        <v>52</v>
      </c>
      <c r="AU28" s="34" t="s">
        <v>52</v>
      </c>
      <c r="AV28" s="34">
        <v>5</v>
      </c>
      <c r="AW28" s="34" t="s">
        <v>52</v>
      </c>
      <c r="AX28" s="34" t="s">
        <v>52</v>
      </c>
      <c r="AY28" s="34"/>
      <c r="AZ28" s="34">
        <f t="shared" si="6"/>
        <v>46</v>
      </c>
      <c r="BA28" s="43">
        <f t="shared" si="3"/>
        <v>66</v>
      </c>
      <c r="BB28" s="34">
        <v>66</v>
      </c>
      <c r="BC28" s="43">
        <f t="shared" si="4"/>
        <v>0</v>
      </c>
      <c r="BD28" s="44" t="s">
        <v>232</v>
      </c>
    </row>
    <row r="29" spans="1:56" s="14" customFormat="1" ht="333" customHeight="1" thickTop="1" thickBot="1" x14ac:dyDescent="0.25">
      <c r="A29" s="47" t="s">
        <v>53</v>
      </c>
      <c r="B29" s="48" t="s">
        <v>54</v>
      </c>
      <c r="C29" s="48" t="s">
        <v>55</v>
      </c>
      <c r="D29" s="47" t="s">
        <v>102</v>
      </c>
      <c r="E29" s="49" t="s">
        <v>261</v>
      </c>
      <c r="F29" s="50" t="s">
        <v>103</v>
      </c>
      <c r="G29" s="51" t="s">
        <v>104</v>
      </c>
      <c r="H29" s="48"/>
      <c r="I29" s="52" t="s">
        <v>50</v>
      </c>
      <c r="J29" s="53">
        <v>206.1</v>
      </c>
      <c r="K29" s="48" t="s">
        <v>51</v>
      </c>
      <c r="L29" s="53">
        <v>129.55000000000001</v>
      </c>
      <c r="M29" s="48" t="s">
        <v>51</v>
      </c>
      <c r="N29" s="53">
        <v>179.91</v>
      </c>
      <c r="O29" s="48" t="s">
        <v>51</v>
      </c>
      <c r="P29" s="53" t="s">
        <v>52</v>
      </c>
      <c r="Q29" s="48" t="s">
        <v>52</v>
      </c>
      <c r="R29" s="48"/>
      <c r="S29" s="48"/>
      <c r="T29" s="48"/>
      <c r="U29" s="54">
        <v>182.99</v>
      </c>
      <c r="V29" s="55" t="s">
        <v>259</v>
      </c>
      <c r="W29" s="56" t="s">
        <v>260</v>
      </c>
      <c r="X29" s="48"/>
      <c r="Y29" s="53">
        <v>190.26</v>
      </c>
      <c r="Z29" s="53">
        <f t="shared" si="2"/>
        <v>109245.03</v>
      </c>
      <c r="AA29" s="57">
        <v>133.24</v>
      </c>
      <c r="AB29" s="57" t="s">
        <v>254</v>
      </c>
      <c r="AC29" s="53">
        <f t="shared" si="1"/>
        <v>113585.22</v>
      </c>
      <c r="AD29" s="58">
        <v>50</v>
      </c>
      <c r="AE29" s="53">
        <f t="shared" si="5"/>
        <v>9513</v>
      </c>
      <c r="AF29" s="52" t="s">
        <v>52</v>
      </c>
      <c r="AG29" s="52">
        <v>75</v>
      </c>
      <c r="AH29" s="52">
        <v>11</v>
      </c>
      <c r="AI29" s="52" t="s">
        <v>52</v>
      </c>
      <c r="AJ29" s="52">
        <v>90</v>
      </c>
      <c r="AK29" s="52">
        <v>100</v>
      </c>
      <c r="AL29" s="52">
        <v>15</v>
      </c>
      <c r="AM29" s="52">
        <v>10</v>
      </c>
      <c r="AN29" s="52" t="s">
        <v>52</v>
      </c>
      <c r="AO29" s="52">
        <v>15</v>
      </c>
      <c r="AP29" s="52" t="s">
        <v>52</v>
      </c>
      <c r="AQ29" s="52">
        <v>50</v>
      </c>
      <c r="AR29" s="52">
        <v>170</v>
      </c>
      <c r="AS29" s="52" t="s">
        <v>52</v>
      </c>
      <c r="AT29" s="52" t="s">
        <v>52</v>
      </c>
      <c r="AU29" s="52">
        <v>1</v>
      </c>
      <c r="AV29" s="52" t="s">
        <v>52</v>
      </c>
      <c r="AW29" s="52">
        <v>10</v>
      </c>
      <c r="AX29" s="52" t="s">
        <v>52</v>
      </c>
      <c r="AY29" s="52"/>
      <c r="AZ29" s="52">
        <f t="shared" si="6"/>
        <v>547</v>
      </c>
      <c r="BA29" s="58">
        <f t="shared" si="3"/>
        <v>597</v>
      </c>
      <c r="BB29" s="52">
        <v>597</v>
      </c>
      <c r="BC29" s="58">
        <f t="shared" si="4"/>
        <v>0</v>
      </c>
      <c r="BD29" s="59" t="s">
        <v>232</v>
      </c>
    </row>
    <row r="30" spans="1:56" s="14" customFormat="1" ht="76.5" thickTop="1" thickBot="1" x14ac:dyDescent="0.25">
      <c r="A30" s="45" t="s">
        <v>53</v>
      </c>
      <c r="B30" s="35" t="s">
        <v>54</v>
      </c>
      <c r="C30" s="35" t="s">
        <v>55</v>
      </c>
      <c r="D30" s="45" t="s">
        <v>105</v>
      </c>
      <c r="E30" s="36" t="s">
        <v>262</v>
      </c>
      <c r="F30" s="37" t="s">
        <v>106</v>
      </c>
      <c r="G30" s="38" t="s">
        <v>107</v>
      </c>
      <c r="H30" s="35"/>
      <c r="I30" s="34" t="s">
        <v>50</v>
      </c>
      <c r="J30" s="39">
        <v>307.12</v>
      </c>
      <c r="K30" s="35" t="s">
        <v>64</v>
      </c>
      <c r="L30" s="39">
        <v>299</v>
      </c>
      <c r="M30" s="35" t="s">
        <v>64</v>
      </c>
      <c r="N30" s="39">
        <v>269</v>
      </c>
      <c r="O30" s="35" t="s">
        <v>64</v>
      </c>
      <c r="P30" s="39" t="s">
        <v>52</v>
      </c>
      <c r="Q30" s="35" t="s">
        <v>52</v>
      </c>
      <c r="R30" s="35"/>
      <c r="S30" s="35"/>
      <c r="T30" s="35"/>
      <c r="U30" s="40">
        <v>222.22</v>
      </c>
      <c r="V30" s="41" t="s">
        <v>239</v>
      </c>
      <c r="W30" s="42" t="s">
        <v>240</v>
      </c>
      <c r="X30" s="35"/>
      <c r="Y30" s="39">
        <v>325.67</v>
      </c>
      <c r="Z30" s="39">
        <f t="shared" si="2"/>
        <v>20222.02</v>
      </c>
      <c r="AA30" s="46"/>
      <c r="AB30" s="46"/>
      <c r="AC30" s="39">
        <f t="shared" si="1"/>
        <v>29635.97</v>
      </c>
      <c r="AD30" s="43">
        <v>20</v>
      </c>
      <c r="AE30" s="39">
        <f t="shared" si="5"/>
        <v>6513.4000000000005</v>
      </c>
      <c r="AF30" s="34">
        <v>10</v>
      </c>
      <c r="AG30" s="34" t="s">
        <v>52</v>
      </c>
      <c r="AH30" s="34" t="s">
        <v>52</v>
      </c>
      <c r="AI30" s="34" t="s">
        <v>52</v>
      </c>
      <c r="AJ30" s="34">
        <v>5</v>
      </c>
      <c r="AK30" s="34">
        <v>20</v>
      </c>
      <c r="AL30" s="34" t="s">
        <v>52</v>
      </c>
      <c r="AM30" s="34">
        <v>6</v>
      </c>
      <c r="AN30" s="34" t="s">
        <v>52</v>
      </c>
      <c r="AO30" s="34" t="s">
        <v>52</v>
      </c>
      <c r="AP30" s="34" t="s">
        <v>52</v>
      </c>
      <c r="AQ30" s="34" t="s">
        <v>52</v>
      </c>
      <c r="AR30" s="34" t="s">
        <v>52</v>
      </c>
      <c r="AS30" s="34">
        <v>10</v>
      </c>
      <c r="AT30" s="34" t="s">
        <v>52</v>
      </c>
      <c r="AU30" s="34" t="s">
        <v>52</v>
      </c>
      <c r="AV30" s="34">
        <v>10</v>
      </c>
      <c r="AW30" s="34" t="s">
        <v>52</v>
      </c>
      <c r="AX30" s="34">
        <v>10</v>
      </c>
      <c r="AY30" s="34"/>
      <c r="AZ30" s="34">
        <f t="shared" si="6"/>
        <v>71</v>
      </c>
      <c r="BA30" s="43">
        <f t="shared" si="3"/>
        <v>91</v>
      </c>
      <c r="BB30" s="34">
        <v>91</v>
      </c>
      <c r="BC30" s="43">
        <f t="shared" si="4"/>
        <v>0</v>
      </c>
      <c r="BD30" s="44" t="s">
        <v>232</v>
      </c>
    </row>
    <row r="31" spans="1:56" s="14" customFormat="1" ht="384" customHeight="1" thickTop="1" thickBot="1" x14ac:dyDescent="0.3">
      <c r="A31" s="60" t="s">
        <v>53</v>
      </c>
      <c r="B31" s="61" t="s">
        <v>54</v>
      </c>
      <c r="C31" s="61" t="s">
        <v>55</v>
      </c>
      <c r="D31" s="60" t="s">
        <v>108</v>
      </c>
      <c r="E31" s="62" t="s">
        <v>263</v>
      </c>
      <c r="F31" s="63" t="s">
        <v>109</v>
      </c>
      <c r="G31" s="64" t="s">
        <v>110</v>
      </c>
      <c r="H31" s="61"/>
      <c r="I31" s="65" t="s">
        <v>50</v>
      </c>
      <c r="J31" s="66">
        <v>235</v>
      </c>
      <c r="K31" s="61" t="s">
        <v>95</v>
      </c>
      <c r="L31" s="66">
        <v>150</v>
      </c>
      <c r="M31" s="61" t="s">
        <v>95</v>
      </c>
      <c r="N31" s="66">
        <v>240</v>
      </c>
      <c r="O31" s="61" t="s">
        <v>95</v>
      </c>
      <c r="P31" s="66" t="s">
        <v>52</v>
      </c>
      <c r="Q31" s="61" t="s">
        <v>52</v>
      </c>
      <c r="R31" s="61"/>
      <c r="S31" s="61"/>
      <c r="T31" s="66">
        <f>Y31*BB31</f>
        <v>610406.9</v>
      </c>
      <c r="U31" s="67"/>
      <c r="V31" s="68" t="s">
        <v>264</v>
      </c>
      <c r="W31" s="69" t="s">
        <v>265</v>
      </c>
      <c r="X31" s="61"/>
      <c r="Y31" s="66">
        <f t="shared" ref="Y31:Y68" si="8">ROUND((J31+L31+N31)/3,2)</f>
        <v>208.33</v>
      </c>
      <c r="Z31" s="66">
        <f t="shared" si="2"/>
        <v>0</v>
      </c>
      <c r="AA31" s="70">
        <v>239.94</v>
      </c>
      <c r="AB31" s="71" t="s">
        <v>266</v>
      </c>
      <c r="AC31" s="66">
        <f t="shared" si="1"/>
        <v>610406.9</v>
      </c>
      <c r="AD31" s="72">
        <v>100</v>
      </c>
      <c r="AE31" s="66">
        <v>0</v>
      </c>
      <c r="AF31" s="65">
        <v>560</v>
      </c>
      <c r="AG31" s="65">
        <v>260</v>
      </c>
      <c r="AH31" s="65" t="s">
        <v>52</v>
      </c>
      <c r="AI31" s="65" t="s">
        <v>52</v>
      </c>
      <c r="AJ31" s="65" t="s">
        <v>52</v>
      </c>
      <c r="AK31" s="65">
        <v>120</v>
      </c>
      <c r="AL31" s="65" t="s">
        <v>52</v>
      </c>
      <c r="AM31" s="65">
        <v>120</v>
      </c>
      <c r="AN31" s="65" t="s">
        <v>52</v>
      </c>
      <c r="AO31" s="65">
        <v>150</v>
      </c>
      <c r="AP31" s="65">
        <v>240</v>
      </c>
      <c r="AQ31" s="65" t="s">
        <v>52</v>
      </c>
      <c r="AR31" s="65">
        <v>240</v>
      </c>
      <c r="AS31" s="65">
        <v>350</v>
      </c>
      <c r="AT31" s="65" t="s">
        <v>52</v>
      </c>
      <c r="AU31" s="65" t="s">
        <v>52</v>
      </c>
      <c r="AV31" s="65">
        <v>350</v>
      </c>
      <c r="AW31" s="65">
        <v>280</v>
      </c>
      <c r="AX31" s="65">
        <v>160</v>
      </c>
      <c r="AY31" s="65"/>
      <c r="AZ31" s="65">
        <f t="shared" si="6"/>
        <v>2830</v>
      </c>
      <c r="BA31" s="72">
        <f t="shared" si="3"/>
        <v>2930</v>
      </c>
      <c r="BB31" s="65">
        <v>2930</v>
      </c>
      <c r="BC31" s="72">
        <f t="shared" si="4"/>
        <v>0</v>
      </c>
      <c r="BD31" s="73" t="s">
        <v>232</v>
      </c>
    </row>
    <row r="32" spans="1:56" s="14" customFormat="1" ht="23.25" customHeight="1" thickTop="1" thickBot="1" x14ac:dyDescent="0.25">
      <c r="A32" s="60" t="s">
        <v>53</v>
      </c>
      <c r="B32" s="61" t="s">
        <v>54</v>
      </c>
      <c r="C32" s="61" t="s">
        <v>55</v>
      </c>
      <c r="D32" s="60" t="s">
        <v>111</v>
      </c>
      <c r="E32" s="62" t="s">
        <v>267</v>
      </c>
      <c r="F32" s="63" t="s">
        <v>344</v>
      </c>
      <c r="G32" s="64" t="s">
        <v>112</v>
      </c>
      <c r="H32" s="61"/>
      <c r="I32" s="65" t="s">
        <v>50</v>
      </c>
      <c r="J32" s="66">
        <v>102.79</v>
      </c>
      <c r="K32" s="61" t="s">
        <v>113</v>
      </c>
      <c r="L32" s="66">
        <v>85.26</v>
      </c>
      <c r="M32" s="61" t="s">
        <v>113</v>
      </c>
      <c r="N32" s="66">
        <v>82.5</v>
      </c>
      <c r="O32" s="61" t="s">
        <v>113</v>
      </c>
      <c r="P32" s="66" t="s">
        <v>52</v>
      </c>
      <c r="Q32" s="61" t="s">
        <v>52</v>
      </c>
      <c r="R32" s="61" t="s">
        <v>52</v>
      </c>
      <c r="S32" s="61" t="s">
        <v>52</v>
      </c>
      <c r="T32" s="66">
        <f>Y32*BB32</f>
        <v>1434.1200000000001</v>
      </c>
      <c r="U32" s="67"/>
      <c r="V32" s="68" t="s">
        <v>264</v>
      </c>
      <c r="W32" s="69" t="s">
        <v>265</v>
      </c>
      <c r="X32" s="61"/>
      <c r="Y32" s="66">
        <v>119.51</v>
      </c>
      <c r="Z32" s="66">
        <f t="shared" si="2"/>
        <v>0</v>
      </c>
      <c r="AA32" s="74"/>
      <c r="AB32" s="74"/>
      <c r="AC32" s="66">
        <f t="shared" si="1"/>
        <v>1434.1200000000001</v>
      </c>
      <c r="AD32" s="72">
        <v>0</v>
      </c>
      <c r="AE32" s="66">
        <f t="shared" si="5"/>
        <v>0</v>
      </c>
      <c r="AF32" s="66" t="s">
        <v>52</v>
      </c>
      <c r="AG32" s="66" t="s">
        <v>52</v>
      </c>
      <c r="AH32" s="65" t="s">
        <v>52</v>
      </c>
      <c r="AI32" s="65" t="s">
        <v>52</v>
      </c>
      <c r="AJ32" s="65">
        <v>1</v>
      </c>
      <c r="AK32" s="65" t="s">
        <v>52</v>
      </c>
      <c r="AL32" s="65" t="s">
        <v>52</v>
      </c>
      <c r="AM32" s="65" t="s">
        <v>52</v>
      </c>
      <c r="AN32" s="65" t="s">
        <v>52</v>
      </c>
      <c r="AO32" s="65" t="s">
        <v>52</v>
      </c>
      <c r="AP32" s="65" t="s">
        <v>52</v>
      </c>
      <c r="AQ32" s="65">
        <v>3</v>
      </c>
      <c r="AR32" s="65" t="s">
        <v>52</v>
      </c>
      <c r="AS32" s="65">
        <v>4</v>
      </c>
      <c r="AT32" s="65" t="s">
        <v>52</v>
      </c>
      <c r="AU32" s="65" t="s">
        <v>52</v>
      </c>
      <c r="AV32" s="65">
        <v>4</v>
      </c>
      <c r="AW32" s="65" t="s">
        <v>52</v>
      </c>
      <c r="AX32" s="65" t="s">
        <v>52</v>
      </c>
      <c r="AY32" s="65"/>
      <c r="AZ32" s="65">
        <f t="shared" si="6"/>
        <v>12</v>
      </c>
      <c r="BA32" s="72">
        <f t="shared" si="3"/>
        <v>12</v>
      </c>
      <c r="BB32" s="65">
        <f t="shared" si="7"/>
        <v>12</v>
      </c>
      <c r="BC32" s="72">
        <f t="shared" si="4"/>
        <v>0</v>
      </c>
      <c r="BD32" s="73" t="s">
        <v>232</v>
      </c>
    </row>
    <row r="33" spans="1:56" s="14" customFormat="1" ht="61.5" customHeight="1" thickTop="1" thickBot="1" x14ac:dyDescent="0.25">
      <c r="A33" s="45" t="s">
        <v>53</v>
      </c>
      <c r="B33" s="35" t="s">
        <v>54</v>
      </c>
      <c r="C33" s="35" t="s">
        <v>55</v>
      </c>
      <c r="D33" s="45" t="s">
        <v>114</v>
      </c>
      <c r="E33" s="36" t="s">
        <v>268</v>
      </c>
      <c r="F33" s="37" t="s">
        <v>115</v>
      </c>
      <c r="G33" s="38" t="s">
        <v>116</v>
      </c>
      <c r="H33" s="35"/>
      <c r="I33" s="34" t="s">
        <v>50</v>
      </c>
      <c r="J33" s="39">
        <v>1560</v>
      </c>
      <c r="K33" s="35" t="s">
        <v>117</v>
      </c>
      <c r="L33" s="39">
        <v>1992</v>
      </c>
      <c r="M33" s="35" t="s">
        <v>117</v>
      </c>
      <c r="N33" s="39">
        <v>1720</v>
      </c>
      <c r="O33" s="35" t="s">
        <v>117</v>
      </c>
      <c r="P33" s="39" t="s">
        <v>52</v>
      </c>
      <c r="Q33" s="35" t="s">
        <v>52</v>
      </c>
      <c r="R33" s="35" t="s">
        <v>52</v>
      </c>
      <c r="S33" s="35" t="s">
        <v>52</v>
      </c>
      <c r="T33" s="35"/>
      <c r="U33" s="40">
        <v>1749</v>
      </c>
      <c r="V33" s="41" t="s">
        <v>243</v>
      </c>
      <c r="W33" s="42" t="s">
        <v>244</v>
      </c>
      <c r="X33" s="35"/>
      <c r="Y33" s="39">
        <f t="shared" si="8"/>
        <v>1757.33</v>
      </c>
      <c r="Z33" s="39">
        <f t="shared" si="2"/>
        <v>54219</v>
      </c>
      <c r="AA33" s="46"/>
      <c r="AB33" s="46"/>
      <c r="AC33" s="39">
        <f t="shared" si="1"/>
        <v>54477.229999999996</v>
      </c>
      <c r="AD33" s="43">
        <v>10</v>
      </c>
      <c r="AE33" s="39">
        <f t="shared" si="5"/>
        <v>17573.3</v>
      </c>
      <c r="AF33" s="39" t="s">
        <v>52</v>
      </c>
      <c r="AG33" s="39" t="s">
        <v>52</v>
      </c>
      <c r="AH33" s="34" t="s">
        <v>52</v>
      </c>
      <c r="AI33" s="34" t="s">
        <v>52</v>
      </c>
      <c r="AJ33" s="34" t="s">
        <v>52</v>
      </c>
      <c r="AK33" s="34">
        <v>3</v>
      </c>
      <c r="AL33" s="34" t="s">
        <v>52</v>
      </c>
      <c r="AM33" s="34" t="s">
        <v>52</v>
      </c>
      <c r="AN33" s="34" t="s">
        <v>52</v>
      </c>
      <c r="AO33" s="34">
        <v>4</v>
      </c>
      <c r="AP33" s="34">
        <v>2</v>
      </c>
      <c r="AQ33" s="34" t="s">
        <v>52</v>
      </c>
      <c r="AR33" s="34" t="s">
        <v>52</v>
      </c>
      <c r="AS33" s="34">
        <v>6</v>
      </c>
      <c r="AT33" s="34" t="s">
        <v>52</v>
      </c>
      <c r="AU33" s="34" t="s">
        <v>52</v>
      </c>
      <c r="AV33" s="34">
        <v>6</v>
      </c>
      <c r="AW33" s="34" t="s">
        <v>52</v>
      </c>
      <c r="AX33" s="34" t="s">
        <v>52</v>
      </c>
      <c r="AY33" s="34"/>
      <c r="AZ33" s="34">
        <f t="shared" si="6"/>
        <v>21</v>
      </c>
      <c r="BA33" s="43">
        <f t="shared" si="3"/>
        <v>31</v>
      </c>
      <c r="BB33" s="34">
        <v>31</v>
      </c>
      <c r="BC33" s="43">
        <f t="shared" si="4"/>
        <v>0</v>
      </c>
      <c r="BD33" s="44" t="s">
        <v>232</v>
      </c>
    </row>
    <row r="34" spans="1:56" s="14" customFormat="1" ht="61.5" customHeight="1" thickTop="1" thickBot="1" x14ac:dyDescent="0.25">
      <c r="A34" s="45" t="s">
        <v>53</v>
      </c>
      <c r="B34" s="35" t="s">
        <v>54</v>
      </c>
      <c r="C34" s="35" t="s">
        <v>55</v>
      </c>
      <c r="D34" s="45" t="s">
        <v>118</v>
      </c>
      <c r="E34" s="36" t="s">
        <v>269</v>
      </c>
      <c r="F34" s="37" t="s">
        <v>345</v>
      </c>
      <c r="G34" s="38" t="s">
        <v>346</v>
      </c>
      <c r="H34" s="35"/>
      <c r="I34" s="34" t="s">
        <v>50</v>
      </c>
      <c r="J34" s="39">
        <v>229</v>
      </c>
      <c r="K34" s="35" t="s">
        <v>51</v>
      </c>
      <c r="L34" s="39">
        <v>163.30000000000001</v>
      </c>
      <c r="M34" s="35" t="s">
        <v>51</v>
      </c>
      <c r="N34" s="39">
        <v>157</v>
      </c>
      <c r="O34" s="35" t="s">
        <v>51</v>
      </c>
      <c r="P34" s="39" t="s">
        <v>52</v>
      </c>
      <c r="Q34" s="35" t="s">
        <v>52</v>
      </c>
      <c r="R34" s="35"/>
      <c r="S34" s="35"/>
      <c r="T34" s="35"/>
      <c r="U34" s="40">
        <v>128.88</v>
      </c>
      <c r="V34" s="41" t="s">
        <v>259</v>
      </c>
      <c r="W34" s="42" t="s">
        <v>260</v>
      </c>
      <c r="X34" s="35"/>
      <c r="Y34" s="39">
        <v>203.18</v>
      </c>
      <c r="Z34" s="39">
        <f t="shared" si="2"/>
        <v>24487.200000000001</v>
      </c>
      <c r="AA34" s="46"/>
      <c r="AB34" s="46"/>
      <c r="AC34" s="39">
        <f t="shared" si="1"/>
        <v>38604.200000000004</v>
      </c>
      <c r="AD34" s="43">
        <v>0</v>
      </c>
      <c r="AE34" s="39">
        <f t="shared" si="5"/>
        <v>0</v>
      </c>
      <c r="AF34" s="39" t="s">
        <v>52</v>
      </c>
      <c r="AG34" s="39" t="s">
        <v>52</v>
      </c>
      <c r="AH34" s="34" t="s">
        <v>52</v>
      </c>
      <c r="AI34" s="34" t="s">
        <v>52</v>
      </c>
      <c r="AJ34" s="34">
        <v>8</v>
      </c>
      <c r="AK34" s="34">
        <v>30</v>
      </c>
      <c r="AL34" s="34">
        <v>4</v>
      </c>
      <c r="AM34" s="34" t="s">
        <v>52</v>
      </c>
      <c r="AN34" s="34" t="s">
        <v>52</v>
      </c>
      <c r="AO34" s="34">
        <v>3</v>
      </c>
      <c r="AP34" s="34">
        <v>20</v>
      </c>
      <c r="AQ34" s="34" t="s">
        <v>52</v>
      </c>
      <c r="AR34" s="34">
        <v>80</v>
      </c>
      <c r="AS34" s="34">
        <v>20</v>
      </c>
      <c r="AT34" s="34" t="s">
        <v>52</v>
      </c>
      <c r="AU34" s="34" t="s">
        <v>52</v>
      </c>
      <c r="AV34" s="34">
        <v>20</v>
      </c>
      <c r="AW34" s="34" t="s">
        <v>52</v>
      </c>
      <c r="AX34" s="34">
        <v>5</v>
      </c>
      <c r="AY34" s="34"/>
      <c r="AZ34" s="34">
        <f t="shared" si="6"/>
        <v>190</v>
      </c>
      <c r="BA34" s="43">
        <f t="shared" si="3"/>
        <v>190</v>
      </c>
      <c r="BB34" s="34">
        <f t="shared" si="7"/>
        <v>190</v>
      </c>
      <c r="BC34" s="43">
        <f t="shared" si="4"/>
        <v>0</v>
      </c>
      <c r="BD34" s="44" t="s">
        <v>232</v>
      </c>
    </row>
    <row r="35" spans="1:56" s="14" customFormat="1" ht="61.5" thickTop="1" thickBot="1" x14ac:dyDescent="0.25">
      <c r="A35" s="45" t="s">
        <v>53</v>
      </c>
      <c r="B35" s="35" t="s">
        <v>54</v>
      </c>
      <c r="C35" s="35" t="s">
        <v>55</v>
      </c>
      <c r="D35" s="45" t="s">
        <v>119</v>
      </c>
      <c r="E35" s="36" t="s">
        <v>270</v>
      </c>
      <c r="F35" s="37" t="s">
        <v>120</v>
      </c>
      <c r="G35" s="38" t="s">
        <v>121</v>
      </c>
      <c r="H35" s="35"/>
      <c r="I35" s="34" t="s">
        <v>50</v>
      </c>
      <c r="J35" s="39">
        <v>369.72</v>
      </c>
      <c r="K35" s="35" t="s">
        <v>71</v>
      </c>
      <c r="L35" s="39">
        <v>316.26</v>
      </c>
      <c r="M35" s="35" t="s">
        <v>71</v>
      </c>
      <c r="N35" s="39">
        <v>346.59</v>
      </c>
      <c r="O35" s="35" t="s">
        <v>71</v>
      </c>
      <c r="P35" s="39" t="s">
        <v>52</v>
      </c>
      <c r="Q35" s="35" t="s">
        <v>52</v>
      </c>
      <c r="R35" s="35" t="s">
        <v>52</v>
      </c>
      <c r="S35" s="35" t="s">
        <v>52</v>
      </c>
      <c r="T35" s="35"/>
      <c r="U35" s="40">
        <v>164.2</v>
      </c>
      <c r="V35" s="41" t="s">
        <v>241</v>
      </c>
      <c r="W35" s="42" t="s">
        <v>242</v>
      </c>
      <c r="X35" s="35"/>
      <c r="Y35" s="39">
        <f t="shared" si="8"/>
        <v>344.19</v>
      </c>
      <c r="Z35" s="39">
        <f t="shared" si="2"/>
        <v>985.19999999999993</v>
      </c>
      <c r="AA35" s="46"/>
      <c r="AB35" s="46"/>
      <c r="AC35" s="39">
        <f t="shared" si="1"/>
        <v>2065.14</v>
      </c>
      <c r="AD35" s="43">
        <v>0</v>
      </c>
      <c r="AE35" s="39">
        <f t="shared" si="5"/>
        <v>0</v>
      </c>
      <c r="AF35" s="39" t="s">
        <v>52</v>
      </c>
      <c r="AG35" s="39" t="s">
        <v>52</v>
      </c>
      <c r="AH35" s="34" t="s">
        <v>52</v>
      </c>
      <c r="AI35" s="34" t="s">
        <v>52</v>
      </c>
      <c r="AJ35" s="34" t="s">
        <v>52</v>
      </c>
      <c r="AK35" s="34" t="s">
        <v>52</v>
      </c>
      <c r="AL35" s="34" t="s">
        <v>52</v>
      </c>
      <c r="AM35" s="34" t="s">
        <v>52</v>
      </c>
      <c r="AN35" s="34" t="s">
        <v>52</v>
      </c>
      <c r="AO35" s="34" t="s">
        <v>52</v>
      </c>
      <c r="AP35" s="34" t="s">
        <v>52</v>
      </c>
      <c r="AQ35" s="34" t="s">
        <v>52</v>
      </c>
      <c r="AR35" s="34" t="s">
        <v>52</v>
      </c>
      <c r="AS35" s="34" t="s">
        <v>52</v>
      </c>
      <c r="AT35" s="34" t="s">
        <v>52</v>
      </c>
      <c r="AU35" s="34" t="s">
        <v>52</v>
      </c>
      <c r="AV35" s="34" t="s">
        <v>52</v>
      </c>
      <c r="AW35" s="34">
        <v>6</v>
      </c>
      <c r="AX35" s="34" t="s">
        <v>52</v>
      </c>
      <c r="AY35" s="34"/>
      <c r="AZ35" s="34">
        <f t="shared" si="6"/>
        <v>6</v>
      </c>
      <c r="BA35" s="43">
        <f t="shared" si="3"/>
        <v>6</v>
      </c>
      <c r="BB35" s="34">
        <f t="shared" si="7"/>
        <v>6</v>
      </c>
      <c r="BC35" s="43">
        <f t="shared" si="4"/>
        <v>0</v>
      </c>
      <c r="BD35" s="44" t="s">
        <v>232</v>
      </c>
    </row>
    <row r="36" spans="1:56" s="14" customFormat="1" ht="284.25" customHeight="1" thickTop="1" thickBot="1" x14ac:dyDescent="0.25">
      <c r="A36" s="45" t="s">
        <v>53</v>
      </c>
      <c r="B36" s="35" t="s">
        <v>54</v>
      </c>
      <c r="C36" s="35" t="s">
        <v>55</v>
      </c>
      <c r="D36" s="45" t="s">
        <v>122</v>
      </c>
      <c r="E36" s="36" t="s">
        <v>271</v>
      </c>
      <c r="F36" s="37" t="s">
        <v>123</v>
      </c>
      <c r="G36" s="38" t="s">
        <v>124</v>
      </c>
      <c r="H36" s="35"/>
      <c r="I36" s="34" t="s">
        <v>50</v>
      </c>
      <c r="J36" s="39">
        <v>665</v>
      </c>
      <c r="K36" s="35" t="s">
        <v>78</v>
      </c>
      <c r="L36" s="39">
        <v>623.45000000000005</v>
      </c>
      <c r="M36" s="35" t="s">
        <v>78</v>
      </c>
      <c r="N36" s="39">
        <v>355</v>
      </c>
      <c r="O36" s="35" t="s">
        <v>78</v>
      </c>
      <c r="P36" s="39" t="s">
        <v>52</v>
      </c>
      <c r="Q36" s="35" t="s">
        <v>52</v>
      </c>
      <c r="R36" s="35"/>
      <c r="S36" s="35"/>
      <c r="T36" s="35"/>
      <c r="U36" s="40">
        <v>255.99</v>
      </c>
      <c r="V36" s="41" t="s">
        <v>272</v>
      </c>
      <c r="W36" s="42" t="s">
        <v>234</v>
      </c>
      <c r="X36" s="35"/>
      <c r="Y36" s="39">
        <f t="shared" si="8"/>
        <v>547.82000000000005</v>
      </c>
      <c r="Z36" s="39">
        <f t="shared" si="2"/>
        <v>27390.93</v>
      </c>
      <c r="AA36" s="46"/>
      <c r="AB36" s="46"/>
      <c r="AC36" s="39">
        <f t="shared" si="1"/>
        <v>58616.740000000005</v>
      </c>
      <c r="AD36" s="43">
        <v>20</v>
      </c>
      <c r="AE36" s="39">
        <f t="shared" si="5"/>
        <v>10956.400000000001</v>
      </c>
      <c r="AF36" s="34" t="s">
        <v>52</v>
      </c>
      <c r="AG36" s="34">
        <v>30</v>
      </c>
      <c r="AH36" s="34" t="s">
        <v>52</v>
      </c>
      <c r="AI36" s="34" t="s">
        <v>52</v>
      </c>
      <c r="AJ36" s="34" t="s">
        <v>52</v>
      </c>
      <c r="AK36" s="34" t="s">
        <v>52</v>
      </c>
      <c r="AL36" s="34" t="s">
        <v>52</v>
      </c>
      <c r="AM36" s="34" t="s">
        <v>52</v>
      </c>
      <c r="AN36" s="34" t="s">
        <v>52</v>
      </c>
      <c r="AO36" s="34" t="s">
        <v>52</v>
      </c>
      <c r="AP36" s="34" t="s">
        <v>52</v>
      </c>
      <c r="AQ36" s="34" t="s">
        <v>52</v>
      </c>
      <c r="AR36" s="34" t="s">
        <v>52</v>
      </c>
      <c r="AS36" s="34">
        <v>30</v>
      </c>
      <c r="AT36" s="34" t="s">
        <v>52</v>
      </c>
      <c r="AU36" s="34" t="s">
        <v>52</v>
      </c>
      <c r="AV36" s="34">
        <v>20</v>
      </c>
      <c r="AW36" s="34">
        <v>7</v>
      </c>
      <c r="AX36" s="34" t="s">
        <v>52</v>
      </c>
      <c r="AY36" s="34"/>
      <c r="AZ36" s="34">
        <f t="shared" si="6"/>
        <v>87</v>
      </c>
      <c r="BA36" s="43">
        <f t="shared" si="3"/>
        <v>107</v>
      </c>
      <c r="BB36" s="34">
        <v>107</v>
      </c>
      <c r="BC36" s="43">
        <f t="shared" si="4"/>
        <v>0</v>
      </c>
      <c r="BD36" s="44" t="s">
        <v>232</v>
      </c>
    </row>
    <row r="37" spans="1:56" s="14" customFormat="1" ht="272.25" customHeight="1" thickTop="1" thickBot="1" x14ac:dyDescent="0.25">
      <c r="A37" s="47" t="s">
        <v>53</v>
      </c>
      <c r="B37" s="48" t="s">
        <v>54</v>
      </c>
      <c r="C37" s="48" t="s">
        <v>55</v>
      </c>
      <c r="D37" s="47" t="s">
        <v>125</v>
      </c>
      <c r="E37" s="49" t="s">
        <v>273</v>
      </c>
      <c r="F37" s="50" t="s">
        <v>126</v>
      </c>
      <c r="G37" s="51" t="s">
        <v>348</v>
      </c>
      <c r="H37" s="48"/>
      <c r="I37" s="52" t="s">
        <v>50</v>
      </c>
      <c r="J37" s="53">
        <v>230</v>
      </c>
      <c r="K37" s="48" t="s">
        <v>74</v>
      </c>
      <c r="L37" s="53">
        <v>250</v>
      </c>
      <c r="M37" s="48" t="s">
        <v>74</v>
      </c>
      <c r="N37" s="53">
        <v>355</v>
      </c>
      <c r="O37" s="48" t="s">
        <v>74</v>
      </c>
      <c r="P37" s="53" t="s">
        <v>52</v>
      </c>
      <c r="Q37" s="48" t="s">
        <v>52</v>
      </c>
      <c r="R37" s="48"/>
      <c r="S37" s="48"/>
      <c r="T37" s="48"/>
      <c r="U37" s="54">
        <v>186.7</v>
      </c>
      <c r="V37" s="55" t="s">
        <v>272</v>
      </c>
      <c r="W37" s="56" t="s">
        <v>234</v>
      </c>
      <c r="X37" s="48"/>
      <c r="Y37" s="53">
        <f t="shared" si="8"/>
        <v>278.33</v>
      </c>
      <c r="Z37" s="53">
        <f t="shared" si="2"/>
        <v>93536.7</v>
      </c>
      <c r="AA37" s="57"/>
      <c r="AB37" s="57"/>
      <c r="AC37" s="53">
        <f t="shared" si="1"/>
        <v>139443.32999999999</v>
      </c>
      <c r="AD37" s="58">
        <v>0</v>
      </c>
      <c r="AE37" s="53">
        <f t="shared" si="5"/>
        <v>0</v>
      </c>
      <c r="AF37" s="52">
        <v>50</v>
      </c>
      <c r="AG37" s="52">
        <v>50</v>
      </c>
      <c r="AH37" s="52">
        <v>15</v>
      </c>
      <c r="AI37" s="52">
        <v>20</v>
      </c>
      <c r="AJ37" s="52">
        <v>48</v>
      </c>
      <c r="AK37" s="52">
        <v>30</v>
      </c>
      <c r="AL37" s="52">
        <v>24</v>
      </c>
      <c r="AM37" s="52" t="s">
        <v>52</v>
      </c>
      <c r="AN37" s="52" t="s">
        <v>52</v>
      </c>
      <c r="AO37" s="52" t="s">
        <v>52</v>
      </c>
      <c r="AP37" s="52" t="s">
        <v>52</v>
      </c>
      <c r="AQ37" s="52" t="s">
        <v>52</v>
      </c>
      <c r="AR37" s="52">
        <v>130</v>
      </c>
      <c r="AS37" s="52">
        <v>25</v>
      </c>
      <c r="AT37" s="52" t="s">
        <v>52</v>
      </c>
      <c r="AU37" s="52">
        <v>19</v>
      </c>
      <c r="AV37" s="52">
        <v>25</v>
      </c>
      <c r="AW37" s="52">
        <v>15</v>
      </c>
      <c r="AX37" s="52">
        <v>50</v>
      </c>
      <c r="AY37" s="52"/>
      <c r="AZ37" s="52">
        <f t="shared" si="6"/>
        <v>501</v>
      </c>
      <c r="BA37" s="58">
        <f>AZ37+AD37</f>
        <v>501</v>
      </c>
      <c r="BB37" s="52">
        <v>501</v>
      </c>
      <c r="BC37" s="58">
        <f t="shared" si="4"/>
        <v>0</v>
      </c>
      <c r="BD37" s="59" t="s">
        <v>232</v>
      </c>
    </row>
    <row r="38" spans="1:56" s="14" customFormat="1" ht="204.75" customHeight="1" thickTop="1" thickBot="1" x14ac:dyDescent="0.25">
      <c r="A38" s="45" t="s">
        <v>53</v>
      </c>
      <c r="B38" s="35" t="s">
        <v>54</v>
      </c>
      <c r="C38" s="35" t="s">
        <v>55</v>
      </c>
      <c r="D38" s="45" t="s">
        <v>127</v>
      </c>
      <c r="E38" s="36" t="s">
        <v>274</v>
      </c>
      <c r="F38" s="37" t="s">
        <v>128</v>
      </c>
      <c r="G38" s="38" t="s">
        <v>129</v>
      </c>
      <c r="H38" s="35"/>
      <c r="I38" s="34" t="s">
        <v>50</v>
      </c>
      <c r="J38" s="39">
        <v>334</v>
      </c>
      <c r="K38" s="35" t="s">
        <v>71</v>
      </c>
      <c r="L38" s="39">
        <v>480</v>
      </c>
      <c r="M38" s="35" t="s">
        <v>71</v>
      </c>
      <c r="N38" s="39">
        <v>333.52</v>
      </c>
      <c r="O38" s="35" t="s">
        <v>71</v>
      </c>
      <c r="P38" s="39" t="s">
        <v>52</v>
      </c>
      <c r="Q38" s="35" t="s">
        <v>52</v>
      </c>
      <c r="R38" s="35" t="s">
        <v>52</v>
      </c>
      <c r="S38" s="35" t="s">
        <v>52</v>
      </c>
      <c r="T38" s="35"/>
      <c r="U38" s="40">
        <v>302</v>
      </c>
      <c r="V38" s="41" t="s">
        <v>275</v>
      </c>
      <c r="W38" s="42" t="s">
        <v>237</v>
      </c>
      <c r="X38" s="35"/>
      <c r="Y38" s="39">
        <v>377.33</v>
      </c>
      <c r="Z38" s="39">
        <f t="shared" si="2"/>
        <v>11476</v>
      </c>
      <c r="AA38" s="46"/>
      <c r="AB38" s="46"/>
      <c r="AC38" s="39">
        <f t="shared" si="1"/>
        <v>14338.539999999999</v>
      </c>
      <c r="AD38" s="43">
        <v>0</v>
      </c>
      <c r="AE38" s="39">
        <f t="shared" si="5"/>
        <v>0</v>
      </c>
      <c r="AF38" s="39" t="s">
        <v>52</v>
      </c>
      <c r="AG38" s="39" t="s">
        <v>52</v>
      </c>
      <c r="AH38" s="34" t="s">
        <v>52</v>
      </c>
      <c r="AI38" s="34" t="s">
        <v>52</v>
      </c>
      <c r="AJ38" s="34" t="s">
        <v>52</v>
      </c>
      <c r="AK38" s="34" t="s">
        <v>52</v>
      </c>
      <c r="AL38" s="34" t="s">
        <v>52</v>
      </c>
      <c r="AM38" s="34">
        <v>10</v>
      </c>
      <c r="AN38" s="34" t="s">
        <v>52</v>
      </c>
      <c r="AO38" s="34" t="s">
        <v>52</v>
      </c>
      <c r="AP38" s="34" t="s">
        <v>52</v>
      </c>
      <c r="AQ38" s="34" t="s">
        <v>52</v>
      </c>
      <c r="AR38" s="34" t="s">
        <v>52</v>
      </c>
      <c r="AS38" s="34">
        <v>4</v>
      </c>
      <c r="AT38" s="34" t="s">
        <v>52</v>
      </c>
      <c r="AU38" s="34" t="s">
        <v>52</v>
      </c>
      <c r="AV38" s="34">
        <v>4</v>
      </c>
      <c r="AW38" s="34">
        <v>20</v>
      </c>
      <c r="AX38" s="34" t="s">
        <v>52</v>
      </c>
      <c r="AY38" s="34"/>
      <c r="AZ38" s="34">
        <f t="shared" si="6"/>
        <v>38</v>
      </c>
      <c r="BA38" s="43">
        <f t="shared" si="3"/>
        <v>38</v>
      </c>
      <c r="BB38" s="34">
        <f t="shared" si="7"/>
        <v>38</v>
      </c>
      <c r="BC38" s="43">
        <f t="shared" si="4"/>
        <v>0</v>
      </c>
      <c r="BD38" s="44" t="s">
        <v>232</v>
      </c>
    </row>
    <row r="39" spans="1:56" s="14" customFormat="1" ht="136.5" customHeight="1" thickTop="1" thickBot="1" x14ac:dyDescent="0.25">
      <c r="A39" s="45" t="s">
        <v>53</v>
      </c>
      <c r="B39" s="35" t="s">
        <v>54</v>
      </c>
      <c r="C39" s="35" t="s">
        <v>55</v>
      </c>
      <c r="D39" s="45" t="s">
        <v>130</v>
      </c>
      <c r="E39" s="36" t="s">
        <v>276</v>
      </c>
      <c r="F39" s="37" t="s">
        <v>131</v>
      </c>
      <c r="G39" s="38" t="s">
        <v>132</v>
      </c>
      <c r="H39" s="35"/>
      <c r="I39" s="34" t="s">
        <v>50</v>
      </c>
      <c r="J39" s="39">
        <v>425</v>
      </c>
      <c r="K39" s="35" t="s">
        <v>74</v>
      </c>
      <c r="L39" s="39">
        <v>350</v>
      </c>
      <c r="M39" s="35" t="s">
        <v>74</v>
      </c>
      <c r="N39" s="39">
        <v>400.01</v>
      </c>
      <c r="O39" s="35" t="s">
        <v>74</v>
      </c>
      <c r="P39" s="39" t="s">
        <v>52</v>
      </c>
      <c r="Q39" s="35" t="s">
        <v>52</v>
      </c>
      <c r="R39" s="35"/>
      <c r="S39" s="35"/>
      <c r="T39" s="35"/>
      <c r="U39" s="40">
        <v>281.81</v>
      </c>
      <c r="V39" s="41" t="s">
        <v>259</v>
      </c>
      <c r="W39" s="42" t="s">
        <v>260</v>
      </c>
      <c r="X39" s="35"/>
      <c r="Y39" s="39">
        <f t="shared" si="8"/>
        <v>391.67</v>
      </c>
      <c r="Z39" s="39">
        <f t="shared" si="2"/>
        <v>34099.01</v>
      </c>
      <c r="AA39" s="46"/>
      <c r="AB39" s="46"/>
      <c r="AC39" s="39">
        <f t="shared" si="1"/>
        <v>47392.07</v>
      </c>
      <c r="AD39" s="43">
        <v>50</v>
      </c>
      <c r="AE39" s="39">
        <f t="shared" si="5"/>
        <v>19583.5</v>
      </c>
      <c r="AF39" s="34">
        <v>15</v>
      </c>
      <c r="AG39" s="34" t="s">
        <v>52</v>
      </c>
      <c r="AH39" s="34" t="s">
        <v>52</v>
      </c>
      <c r="AI39" s="34" t="s">
        <v>52</v>
      </c>
      <c r="AJ39" s="34">
        <v>6</v>
      </c>
      <c r="AK39" s="34">
        <v>10</v>
      </c>
      <c r="AL39" s="34" t="s">
        <v>52</v>
      </c>
      <c r="AM39" s="34" t="s">
        <v>52</v>
      </c>
      <c r="AN39" s="34" t="s">
        <v>52</v>
      </c>
      <c r="AO39" s="34" t="s">
        <v>52</v>
      </c>
      <c r="AP39" s="34" t="s">
        <v>52</v>
      </c>
      <c r="AQ39" s="34" t="s">
        <v>52</v>
      </c>
      <c r="AR39" s="34" t="s">
        <v>52</v>
      </c>
      <c r="AS39" s="34">
        <v>20</v>
      </c>
      <c r="AT39" s="34" t="s">
        <v>52</v>
      </c>
      <c r="AU39" s="34" t="s">
        <v>52</v>
      </c>
      <c r="AV39" s="34">
        <v>20</v>
      </c>
      <c r="AW39" s="34" t="s">
        <v>52</v>
      </c>
      <c r="AX39" s="34" t="s">
        <v>52</v>
      </c>
      <c r="AY39" s="34"/>
      <c r="AZ39" s="34">
        <f t="shared" si="6"/>
        <v>71</v>
      </c>
      <c r="BA39" s="43">
        <f t="shared" si="3"/>
        <v>121</v>
      </c>
      <c r="BB39" s="34">
        <v>121</v>
      </c>
      <c r="BC39" s="43">
        <f t="shared" si="4"/>
        <v>0</v>
      </c>
      <c r="BD39" s="44" t="s">
        <v>232</v>
      </c>
    </row>
    <row r="40" spans="1:56" s="14" customFormat="1" ht="102.75" customHeight="1" thickTop="1" thickBot="1" x14ac:dyDescent="0.25">
      <c r="A40" s="45" t="s">
        <v>53</v>
      </c>
      <c r="B40" s="35" t="s">
        <v>54</v>
      </c>
      <c r="C40" s="35" t="s">
        <v>55</v>
      </c>
      <c r="D40" s="45" t="s">
        <v>133</v>
      </c>
      <c r="E40" s="36" t="s">
        <v>277</v>
      </c>
      <c r="F40" s="37" t="s">
        <v>134</v>
      </c>
      <c r="G40" s="38" t="s">
        <v>135</v>
      </c>
      <c r="H40" s="35"/>
      <c r="I40" s="34" t="s">
        <v>136</v>
      </c>
      <c r="J40" s="39">
        <v>677</v>
      </c>
      <c r="K40" s="35" t="s">
        <v>51</v>
      </c>
      <c r="L40" s="39">
        <v>661.12</v>
      </c>
      <c r="M40" s="35" t="s">
        <v>51</v>
      </c>
      <c r="N40" s="39">
        <v>605.95000000000005</v>
      </c>
      <c r="O40" s="35" t="s">
        <v>51</v>
      </c>
      <c r="P40" s="39" t="s">
        <v>52</v>
      </c>
      <c r="Q40" s="35" t="s">
        <v>52</v>
      </c>
      <c r="R40" s="35" t="s">
        <v>52</v>
      </c>
      <c r="S40" s="35" t="s">
        <v>52</v>
      </c>
      <c r="T40" s="35"/>
      <c r="U40" s="40">
        <v>645</v>
      </c>
      <c r="V40" s="41" t="s">
        <v>278</v>
      </c>
      <c r="W40" s="42" t="s">
        <v>279</v>
      </c>
      <c r="X40" s="35"/>
      <c r="Y40" s="39">
        <v>670.47</v>
      </c>
      <c r="Z40" s="39">
        <f t="shared" si="2"/>
        <v>12900</v>
      </c>
      <c r="AA40" s="46"/>
      <c r="AB40" s="46"/>
      <c r="AC40" s="39">
        <f t="shared" si="1"/>
        <v>13409.400000000001</v>
      </c>
      <c r="AD40" s="43">
        <v>0</v>
      </c>
      <c r="AE40" s="39">
        <f t="shared" si="5"/>
        <v>0</v>
      </c>
      <c r="AF40" s="39" t="s">
        <v>52</v>
      </c>
      <c r="AG40" s="39" t="s">
        <v>52</v>
      </c>
      <c r="AH40" s="34" t="s">
        <v>52</v>
      </c>
      <c r="AI40" s="34" t="s">
        <v>52</v>
      </c>
      <c r="AJ40" s="34" t="s">
        <v>52</v>
      </c>
      <c r="AK40" s="34">
        <v>5</v>
      </c>
      <c r="AL40" s="34">
        <v>15</v>
      </c>
      <c r="AM40" s="34" t="s">
        <v>52</v>
      </c>
      <c r="AN40" s="34" t="s">
        <v>52</v>
      </c>
      <c r="AO40" s="34" t="s">
        <v>52</v>
      </c>
      <c r="AP40" s="34" t="s">
        <v>52</v>
      </c>
      <c r="AQ40" s="34" t="s">
        <v>52</v>
      </c>
      <c r="AR40" s="34" t="s">
        <v>52</v>
      </c>
      <c r="AS40" s="34" t="s">
        <v>52</v>
      </c>
      <c r="AT40" s="34" t="s">
        <v>52</v>
      </c>
      <c r="AU40" s="34" t="s">
        <v>52</v>
      </c>
      <c r="AV40" s="34" t="s">
        <v>52</v>
      </c>
      <c r="AW40" s="34" t="s">
        <v>52</v>
      </c>
      <c r="AX40" s="34" t="s">
        <v>52</v>
      </c>
      <c r="AY40" s="34"/>
      <c r="AZ40" s="34">
        <f t="shared" si="6"/>
        <v>20</v>
      </c>
      <c r="BA40" s="43">
        <f t="shared" si="3"/>
        <v>20</v>
      </c>
      <c r="BB40" s="34">
        <f t="shared" si="7"/>
        <v>20</v>
      </c>
      <c r="BC40" s="43">
        <f t="shared" si="4"/>
        <v>0</v>
      </c>
      <c r="BD40" s="44" t="s">
        <v>232</v>
      </c>
    </row>
    <row r="41" spans="1:56" s="14" customFormat="1" ht="46.5" thickTop="1" thickBot="1" x14ac:dyDescent="0.25">
      <c r="A41" s="45" t="s">
        <v>53</v>
      </c>
      <c r="B41" s="35" t="s">
        <v>54</v>
      </c>
      <c r="C41" s="35" t="s">
        <v>55</v>
      </c>
      <c r="D41" s="45" t="s">
        <v>137</v>
      </c>
      <c r="E41" s="36" t="s">
        <v>280</v>
      </c>
      <c r="F41" s="37" t="s">
        <v>138</v>
      </c>
      <c r="G41" s="38" t="s">
        <v>139</v>
      </c>
      <c r="H41" s="35"/>
      <c r="I41" s="34" t="s">
        <v>50</v>
      </c>
      <c r="J41" s="39">
        <v>417.67</v>
      </c>
      <c r="K41" s="35" t="s">
        <v>78</v>
      </c>
      <c r="L41" s="39">
        <v>346.34</v>
      </c>
      <c r="M41" s="35" t="s">
        <v>78</v>
      </c>
      <c r="N41" s="39">
        <v>343.93</v>
      </c>
      <c r="O41" s="35" t="s">
        <v>78</v>
      </c>
      <c r="P41" s="39" t="s">
        <v>52</v>
      </c>
      <c r="Q41" s="35" t="s">
        <v>52</v>
      </c>
      <c r="R41" s="35"/>
      <c r="S41" s="35"/>
      <c r="T41" s="35"/>
      <c r="U41" s="40">
        <v>369.31</v>
      </c>
      <c r="V41" s="41" t="s">
        <v>281</v>
      </c>
      <c r="W41" s="42" t="s">
        <v>282</v>
      </c>
      <c r="X41" s="35"/>
      <c r="Y41" s="39">
        <f t="shared" si="8"/>
        <v>369.31</v>
      </c>
      <c r="Z41" s="39">
        <f t="shared" si="2"/>
        <v>6278.27</v>
      </c>
      <c r="AA41" s="46"/>
      <c r="AB41" s="46"/>
      <c r="AC41" s="39">
        <f t="shared" si="1"/>
        <v>6278.27</v>
      </c>
      <c r="AD41" s="43">
        <v>5</v>
      </c>
      <c r="AE41" s="39">
        <f t="shared" si="5"/>
        <v>1846.55</v>
      </c>
      <c r="AF41" s="39" t="s">
        <v>52</v>
      </c>
      <c r="AG41" s="34">
        <v>2</v>
      </c>
      <c r="AH41" s="34" t="s">
        <v>52</v>
      </c>
      <c r="AI41" s="34" t="s">
        <v>52</v>
      </c>
      <c r="AJ41" s="34" t="s">
        <v>52</v>
      </c>
      <c r="AK41" s="34" t="s">
        <v>52</v>
      </c>
      <c r="AL41" s="34" t="s">
        <v>52</v>
      </c>
      <c r="AM41" s="34" t="s">
        <v>52</v>
      </c>
      <c r="AN41" s="34" t="s">
        <v>52</v>
      </c>
      <c r="AO41" s="34" t="s">
        <v>52</v>
      </c>
      <c r="AP41" s="34" t="s">
        <v>52</v>
      </c>
      <c r="AQ41" s="34" t="s">
        <v>52</v>
      </c>
      <c r="AR41" s="34">
        <v>10</v>
      </c>
      <c r="AS41" s="34" t="s">
        <v>52</v>
      </c>
      <c r="AT41" s="34" t="s">
        <v>52</v>
      </c>
      <c r="AU41" s="34" t="s">
        <v>52</v>
      </c>
      <c r="AV41" s="34" t="s">
        <v>52</v>
      </c>
      <c r="AW41" s="34" t="s">
        <v>52</v>
      </c>
      <c r="AX41" s="34" t="s">
        <v>52</v>
      </c>
      <c r="AY41" s="34"/>
      <c r="AZ41" s="34">
        <f t="shared" si="6"/>
        <v>12</v>
      </c>
      <c r="BA41" s="43">
        <f t="shared" si="3"/>
        <v>17</v>
      </c>
      <c r="BB41" s="34">
        <v>17</v>
      </c>
      <c r="BC41" s="43">
        <f t="shared" si="4"/>
        <v>0</v>
      </c>
      <c r="BD41" s="44" t="s">
        <v>232</v>
      </c>
    </row>
    <row r="42" spans="1:56" s="14" customFormat="1" ht="207.75" customHeight="1" thickTop="1" thickBot="1" x14ac:dyDescent="0.25">
      <c r="A42" s="45" t="s">
        <v>53</v>
      </c>
      <c r="B42" s="35" t="s">
        <v>54</v>
      </c>
      <c r="C42" s="35" t="s">
        <v>55</v>
      </c>
      <c r="D42" s="45" t="s">
        <v>140</v>
      </c>
      <c r="E42" s="36" t="s">
        <v>283</v>
      </c>
      <c r="F42" s="37" t="s">
        <v>141</v>
      </c>
      <c r="G42" s="38" t="s">
        <v>142</v>
      </c>
      <c r="H42" s="35"/>
      <c r="I42" s="34" t="s">
        <v>50</v>
      </c>
      <c r="J42" s="39">
        <v>186</v>
      </c>
      <c r="K42" s="35" t="s">
        <v>78</v>
      </c>
      <c r="L42" s="39">
        <v>290</v>
      </c>
      <c r="M42" s="35" t="s">
        <v>78</v>
      </c>
      <c r="N42" s="39">
        <v>410</v>
      </c>
      <c r="O42" s="35" t="s">
        <v>78</v>
      </c>
      <c r="P42" s="39" t="s">
        <v>52</v>
      </c>
      <c r="Q42" s="35" t="s">
        <v>52</v>
      </c>
      <c r="R42" s="35"/>
      <c r="S42" s="35"/>
      <c r="T42" s="35"/>
      <c r="U42" s="40">
        <v>244.5</v>
      </c>
      <c r="V42" s="41" t="s">
        <v>284</v>
      </c>
      <c r="W42" s="42" t="s">
        <v>285</v>
      </c>
      <c r="X42" s="35"/>
      <c r="Y42" s="39">
        <f t="shared" si="8"/>
        <v>295.33</v>
      </c>
      <c r="Z42" s="39">
        <f t="shared" si="2"/>
        <v>3667.5</v>
      </c>
      <c r="AA42" s="46"/>
      <c r="AB42" s="46"/>
      <c r="AC42" s="39">
        <f t="shared" si="1"/>
        <v>4429.95</v>
      </c>
      <c r="AD42" s="43">
        <v>5</v>
      </c>
      <c r="AE42" s="39">
        <f t="shared" si="5"/>
        <v>1476.6499999999999</v>
      </c>
      <c r="AF42" s="34" t="s">
        <v>52</v>
      </c>
      <c r="AG42" s="34">
        <v>5</v>
      </c>
      <c r="AH42" s="34" t="s">
        <v>52</v>
      </c>
      <c r="AI42" s="34" t="s">
        <v>52</v>
      </c>
      <c r="AJ42" s="34" t="s">
        <v>52</v>
      </c>
      <c r="AK42" s="34" t="s">
        <v>52</v>
      </c>
      <c r="AL42" s="34" t="s">
        <v>52</v>
      </c>
      <c r="AM42" s="34" t="s">
        <v>52</v>
      </c>
      <c r="AN42" s="34" t="s">
        <v>52</v>
      </c>
      <c r="AO42" s="34">
        <v>5</v>
      </c>
      <c r="AP42" s="34" t="s">
        <v>52</v>
      </c>
      <c r="AQ42" s="34" t="s">
        <v>52</v>
      </c>
      <c r="AR42" s="34" t="s">
        <v>52</v>
      </c>
      <c r="AS42" s="34" t="s">
        <v>52</v>
      </c>
      <c r="AT42" s="34" t="s">
        <v>52</v>
      </c>
      <c r="AU42" s="34" t="s">
        <v>52</v>
      </c>
      <c r="AV42" s="34" t="s">
        <v>52</v>
      </c>
      <c r="AW42" s="34" t="s">
        <v>52</v>
      </c>
      <c r="AX42" s="34" t="s">
        <v>52</v>
      </c>
      <c r="AY42" s="34"/>
      <c r="AZ42" s="34">
        <f t="shared" si="6"/>
        <v>10</v>
      </c>
      <c r="BA42" s="43">
        <f t="shared" si="3"/>
        <v>15</v>
      </c>
      <c r="BB42" s="34">
        <v>15</v>
      </c>
      <c r="BC42" s="43">
        <f t="shared" si="4"/>
        <v>0</v>
      </c>
      <c r="BD42" s="44" t="s">
        <v>232</v>
      </c>
    </row>
    <row r="43" spans="1:56" s="14" customFormat="1" ht="135.75" customHeight="1" thickTop="1" thickBot="1" x14ac:dyDescent="0.25">
      <c r="A43" s="45" t="s">
        <v>53</v>
      </c>
      <c r="B43" s="35" t="s">
        <v>54</v>
      </c>
      <c r="C43" s="35" t="s">
        <v>55</v>
      </c>
      <c r="D43" s="45" t="s">
        <v>143</v>
      </c>
      <c r="E43" s="36" t="s">
        <v>286</v>
      </c>
      <c r="F43" s="37" t="s">
        <v>144</v>
      </c>
      <c r="G43" s="38" t="s">
        <v>145</v>
      </c>
      <c r="H43" s="35"/>
      <c r="I43" s="34" t="s">
        <v>50</v>
      </c>
      <c r="J43" s="39">
        <v>350</v>
      </c>
      <c r="K43" s="35" t="s">
        <v>64</v>
      </c>
      <c r="L43" s="39">
        <v>370</v>
      </c>
      <c r="M43" s="35" t="s">
        <v>64</v>
      </c>
      <c r="N43" s="39">
        <v>480</v>
      </c>
      <c r="O43" s="35" t="s">
        <v>64</v>
      </c>
      <c r="P43" s="39" t="s">
        <v>52</v>
      </c>
      <c r="Q43" s="35" t="s">
        <v>52</v>
      </c>
      <c r="R43" s="35"/>
      <c r="S43" s="35"/>
      <c r="T43" s="35"/>
      <c r="U43" s="40">
        <v>272.58999999999997</v>
      </c>
      <c r="V43" s="41" t="s">
        <v>275</v>
      </c>
      <c r="W43" s="42" t="s">
        <v>237</v>
      </c>
      <c r="X43" s="35"/>
      <c r="Y43" s="39">
        <v>408.33</v>
      </c>
      <c r="Z43" s="39">
        <f t="shared" si="2"/>
        <v>25350.87</v>
      </c>
      <c r="AA43" s="46"/>
      <c r="AB43" s="46"/>
      <c r="AC43" s="39">
        <f t="shared" si="1"/>
        <v>37974.689999999995</v>
      </c>
      <c r="AD43" s="43">
        <v>20</v>
      </c>
      <c r="AE43" s="39">
        <f t="shared" si="5"/>
        <v>8166.5999999999995</v>
      </c>
      <c r="AF43" s="39" t="s">
        <v>52</v>
      </c>
      <c r="AG43" s="39" t="s">
        <v>52</v>
      </c>
      <c r="AH43" s="34" t="s">
        <v>52</v>
      </c>
      <c r="AI43" s="34">
        <v>8</v>
      </c>
      <c r="AJ43" s="34">
        <v>8</v>
      </c>
      <c r="AK43" s="34">
        <v>10</v>
      </c>
      <c r="AL43" s="34" t="s">
        <v>52</v>
      </c>
      <c r="AM43" s="34" t="s">
        <v>52</v>
      </c>
      <c r="AN43" s="34" t="s">
        <v>52</v>
      </c>
      <c r="AO43" s="34">
        <v>10</v>
      </c>
      <c r="AP43" s="34">
        <v>10</v>
      </c>
      <c r="AQ43" s="34" t="s">
        <v>52</v>
      </c>
      <c r="AR43" s="34">
        <v>7</v>
      </c>
      <c r="AS43" s="34">
        <v>10</v>
      </c>
      <c r="AT43" s="34" t="s">
        <v>52</v>
      </c>
      <c r="AU43" s="34" t="s">
        <v>52</v>
      </c>
      <c r="AV43" s="34">
        <v>10</v>
      </c>
      <c r="AW43" s="34" t="s">
        <v>52</v>
      </c>
      <c r="AX43" s="34" t="s">
        <v>52</v>
      </c>
      <c r="AY43" s="34"/>
      <c r="AZ43" s="34">
        <f t="shared" si="6"/>
        <v>73</v>
      </c>
      <c r="BA43" s="43">
        <f t="shared" si="3"/>
        <v>93</v>
      </c>
      <c r="BB43" s="34">
        <v>93</v>
      </c>
      <c r="BC43" s="43">
        <f t="shared" si="4"/>
        <v>0</v>
      </c>
      <c r="BD43" s="44" t="s">
        <v>232</v>
      </c>
    </row>
    <row r="44" spans="1:56" s="14" customFormat="1" ht="111" customHeight="1" thickTop="1" thickBot="1" x14ac:dyDescent="0.25">
      <c r="A44" s="45" t="s">
        <v>53</v>
      </c>
      <c r="B44" s="35" t="s">
        <v>54</v>
      </c>
      <c r="C44" s="35" t="s">
        <v>55</v>
      </c>
      <c r="D44" s="45" t="s">
        <v>146</v>
      </c>
      <c r="E44" s="36" t="s">
        <v>287</v>
      </c>
      <c r="F44" s="37" t="s">
        <v>147</v>
      </c>
      <c r="G44" s="38" t="s">
        <v>148</v>
      </c>
      <c r="H44" s="35"/>
      <c r="I44" s="34" t="s">
        <v>50</v>
      </c>
      <c r="J44" s="39">
        <v>946.51</v>
      </c>
      <c r="K44" s="35" t="s">
        <v>71</v>
      </c>
      <c r="L44" s="39">
        <v>1034.29</v>
      </c>
      <c r="M44" s="35" t="s">
        <v>71</v>
      </c>
      <c r="N44" s="39">
        <v>1111.95</v>
      </c>
      <c r="O44" s="35" t="s">
        <v>71</v>
      </c>
      <c r="P44" s="39" t="s">
        <v>52</v>
      </c>
      <c r="Q44" s="35" t="s">
        <v>52</v>
      </c>
      <c r="R44" s="35"/>
      <c r="S44" s="35"/>
      <c r="T44" s="35"/>
      <c r="U44" s="40">
        <v>925</v>
      </c>
      <c r="V44" s="41" t="s">
        <v>284</v>
      </c>
      <c r="W44" s="42" t="s">
        <v>285</v>
      </c>
      <c r="X44" s="35"/>
      <c r="Y44" s="39">
        <f t="shared" si="8"/>
        <v>1030.92</v>
      </c>
      <c r="Z44" s="39">
        <f t="shared" si="2"/>
        <v>1850</v>
      </c>
      <c r="AA44" s="46"/>
      <c r="AB44" s="46"/>
      <c r="AC44" s="39">
        <f t="shared" si="1"/>
        <v>2061.84</v>
      </c>
      <c r="AD44" s="43">
        <v>0</v>
      </c>
      <c r="AE44" s="39">
        <f t="shared" si="5"/>
        <v>0</v>
      </c>
      <c r="AF44" s="39" t="s">
        <v>52</v>
      </c>
      <c r="AG44" s="39" t="s">
        <v>52</v>
      </c>
      <c r="AH44" s="34" t="s">
        <v>52</v>
      </c>
      <c r="AI44" s="34" t="s">
        <v>52</v>
      </c>
      <c r="AJ44" s="34" t="s">
        <v>52</v>
      </c>
      <c r="AK44" s="34" t="s">
        <v>52</v>
      </c>
      <c r="AL44" s="34" t="s">
        <v>52</v>
      </c>
      <c r="AM44" s="34" t="s">
        <v>52</v>
      </c>
      <c r="AN44" s="34" t="s">
        <v>52</v>
      </c>
      <c r="AO44" s="34" t="s">
        <v>52</v>
      </c>
      <c r="AP44" s="34" t="s">
        <v>52</v>
      </c>
      <c r="AQ44" s="34" t="s">
        <v>52</v>
      </c>
      <c r="AR44" s="34" t="s">
        <v>52</v>
      </c>
      <c r="AS44" s="34" t="s">
        <v>52</v>
      </c>
      <c r="AT44" s="34" t="s">
        <v>52</v>
      </c>
      <c r="AU44" s="34" t="s">
        <v>52</v>
      </c>
      <c r="AV44" s="34" t="s">
        <v>52</v>
      </c>
      <c r="AW44" s="34">
        <v>2</v>
      </c>
      <c r="AX44" s="34" t="s">
        <v>52</v>
      </c>
      <c r="AY44" s="34"/>
      <c r="AZ44" s="34">
        <f t="shared" si="6"/>
        <v>2</v>
      </c>
      <c r="BA44" s="43">
        <f t="shared" si="3"/>
        <v>2</v>
      </c>
      <c r="BB44" s="34">
        <f t="shared" si="7"/>
        <v>2</v>
      </c>
      <c r="BC44" s="43">
        <f t="shared" si="4"/>
        <v>0</v>
      </c>
      <c r="BD44" s="44" t="s">
        <v>232</v>
      </c>
    </row>
    <row r="45" spans="1:56" s="14" customFormat="1" ht="46.5" thickTop="1" thickBot="1" x14ac:dyDescent="0.25">
      <c r="A45" s="45" t="s">
        <v>53</v>
      </c>
      <c r="B45" s="35" t="s">
        <v>54</v>
      </c>
      <c r="C45" s="35" t="s">
        <v>55</v>
      </c>
      <c r="D45" s="45" t="s">
        <v>149</v>
      </c>
      <c r="E45" s="36" t="s">
        <v>288</v>
      </c>
      <c r="F45" s="37" t="s">
        <v>150</v>
      </c>
      <c r="G45" s="38" t="s">
        <v>151</v>
      </c>
      <c r="H45" s="35"/>
      <c r="I45" s="34" t="s">
        <v>50</v>
      </c>
      <c r="J45" s="39">
        <v>524.63</v>
      </c>
      <c r="K45" s="35" t="s">
        <v>64</v>
      </c>
      <c r="L45" s="39">
        <v>594.91</v>
      </c>
      <c r="M45" s="35" t="s">
        <v>64</v>
      </c>
      <c r="N45" s="39">
        <v>429.64</v>
      </c>
      <c r="O45" s="35" t="s">
        <v>64</v>
      </c>
      <c r="P45" s="39" t="s">
        <v>52</v>
      </c>
      <c r="Q45" s="35" t="s">
        <v>52</v>
      </c>
      <c r="R45" s="35" t="s">
        <v>52</v>
      </c>
      <c r="S45" s="35" t="s">
        <v>52</v>
      </c>
      <c r="T45" s="35"/>
      <c r="U45" s="40">
        <v>480</v>
      </c>
      <c r="V45" s="41" t="s">
        <v>284</v>
      </c>
      <c r="W45" s="42" t="s">
        <v>285</v>
      </c>
      <c r="X45" s="35"/>
      <c r="Y45" s="39">
        <v>597.41</v>
      </c>
      <c r="Z45" s="39">
        <f t="shared" si="2"/>
        <v>14880</v>
      </c>
      <c r="AA45" s="46"/>
      <c r="AB45" s="46"/>
      <c r="AC45" s="39">
        <f t="shared" si="1"/>
        <v>18519.71</v>
      </c>
      <c r="AD45" s="43">
        <v>10</v>
      </c>
      <c r="AE45" s="39">
        <f t="shared" si="5"/>
        <v>5974.0999999999995</v>
      </c>
      <c r="AF45" s="39" t="s">
        <v>52</v>
      </c>
      <c r="AG45" s="39" t="s">
        <v>52</v>
      </c>
      <c r="AH45" s="34" t="s">
        <v>52</v>
      </c>
      <c r="AI45" s="34" t="s">
        <v>52</v>
      </c>
      <c r="AJ45" s="34">
        <v>5</v>
      </c>
      <c r="AK45" s="34">
        <v>3</v>
      </c>
      <c r="AL45" s="34" t="s">
        <v>52</v>
      </c>
      <c r="AM45" s="34" t="s">
        <v>52</v>
      </c>
      <c r="AN45" s="34" t="s">
        <v>52</v>
      </c>
      <c r="AO45" s="34">
        <v>3</v>
      </c>
      <c r="AP45" s="34" t="s">
        <v>52</v>
      </c>
      <c r="AQ45" s="34" t="s">
        <v>52</v>
      </c>
      <c r="AR45" s="34" t="s">
        <v>52</v>
      </c>
      <c r="AS45" s="34">
        <v>5</v>
      </c>
      <c r="AT45" s="34" t="s">
        <v>52</v>
      </c>
      <c r="AU45" s="34" t="s">
        <v>52</v>
      </c>
      <c r="AV45" s="34">
        <v>5</v>
      </c>
      <c r="AW45" s="34" t="s">
        <v>52</v>
      </c>
      <c r="AX45" s="34" t="s">
        <v>52</v>
      </c>
      <c r="AY45" s="34"/>
      <c r="AZ45" s="34">
        <f t="shared" si="6"/>
        <v>21</v>
      </c>
      <c r="BA45" s="43">
        <f t="shared" si="3"/>
        <v>31</v>
      </c>
      <c r="BB45" s="34">
        <v>31</v>
      </c>
      <c r="BC45" s="43">
        <f t="shared" si="4"/>
        <v>0</v>
      </c>
      <c r="BD45" s="44" t="s">
        <v>232</v>
      </c>
    </row>
    <row r="46" spans="1:56" s="14" customFormat="1" ht="78" customHeight="1" thickTop="1" thickBot="1" x14ac:dyDescent="0.3">
      <c r="A46" s="45" t="s">
        <v>53</v>
      </c>
      <c r="B46" s="35" t="s">
        <v>54</v>
      </c>
      <c r="C46" s="35" t="s">
        <v>55</v>
      </c>
      <c r="D46" s="45" t="s">
        <v>152</v>
      </c>
      <c r="E46" s="36" t="s">
        <v>289</v>
      </c>
      <c r="F46" s="37" t="s">
        <v>153</v>
      </c>
      <c r="G46" s="38" t="s">
        <v>154</v>
      </c>
      <c r="H46" s="35"/>
      <c r="I46" s="34" t="s">
        <v>50</v>
      </c>
      <c r="J46" s="39">
        <v>325.51</v>
      </c>
      <c r="K46" s="35" t="s">
        <v>51</v>
      </c>
      <c r="L46" s="39">
        <v>399</v>
      </c>
      <c r="M46" s="35" t="s">
        <v>51</v>
      </c>
      <c r="N46" s="39">
        <v>342</v>
      </c>
      <c r="O46" s="35" t="s">
        <v>51</v>
      </c>
      <c r="P46" s="39" t="s">
        <v>52</v>
      </c>
      <c r="Q46" s="35" t="s">
        <v>52</v>
      </c>
      <c r="R46" s="35" t="s">
        <v>52</v>
      </c>
      <c r="S46" s="35" t="s">
        <v>52</v>
      </c>
      <c r="T46" s="35"/>
      <c r="U46" s="40">
        <v>259</v>
      </c>
      <c r="V46" s="41" t="s">
        <v>275</v>
      </c>
      <c r="W46" s="42" t="s">
        <v>237</v>
      </c>
      <c r="X46" s="35"/>
      <c r="Y46" s="39">
        <v>390.3</v>
      </c>
      <c r="Z46" s="39">
        <f t="shared" si="2"/>
        <v>94535</v>
      </c>
      <c r="AA46" s="75">
        <v>242</v>
      </c>
      <c r="AB46" s="46" t="s">
        <v>290</v>
      </c>
      <c r="AC46" s="39">
        <f t="shared" si="1"/>
        <v>142459.5</v>
      </c>
      <c r="AD46" s="43">
        <v>30</v>
      </c>
      <c r="AE46" s="39">
        <f t="shared" si="5"/>
        <v>11709</v>
      </c>
      <c r="AF46" s="39" t="s">
        <v>52</v>
      </c>
      <c r="AG46" s="39" t="s">
        <v>52</v>
      </c>
      <c r="AH46" s="34">
        <v>20</v>
      </c>
      <c r="AI46" s="34">
        <v>98</v>
      </c>
      <c r="AJ46" s="34">
        <v>52</v>
      </c>
      <c r="AK46" s="34">
        <v>50</v>
      </c>
      <c r="AL46" s="34">
        <v>15</v>
      </c>
      <c r="AM46" s="34" t="s">
        <v>52</v>
      </c>
      <c r="AN46" s="34" t="s">
        <v>52</v>
      </c>
      <c r="AO46" s="34" t="s">
        <v>52</v>
      </c>
      <c r="AP46" s="34" t="s">
        <v>52</v>
      </c>
      <c r="AQ46" s="34">
        <v>50</v>
      </c>
      <c r="AR46" s="34" t="s">
        <v>52</v>
      </c>
      <c r="AS46" s="34" t="s">
        <v>52</v>
      </c>
      <c r="AT46" s="34" t="s">
        <v>52</v>
      </c>
      <c r="AU46" s="34">
        <v>18</v>
      </c>
      <c r="AV46" s="34" t="s">
        <v>52</v>
      </c>
      <c r="AW46" s="34" t="s">
        <v>52</v>
      </c>
      <c r="AX46" s="34">
        <v>32</v>
      </c>
      <c r="AY46" s="34"/>
      <c r="AZ46" s="34">
        <f t="shared" si="6"/>
        <v>335</v>
      </c>
      <c r="BA46" s="43">
        <f t="shared" si="3"/>
        <v>365</v>
      </c>
      <c r="BB46" s="34">
        <v>365</v>
      </c>
      <c r="BC46" s="43">
        <f t="shared" si="4"/>
        <v>0</v>
      </c>
      <c r="BD46" s="44" t="s">
        <v>232</v>
      </c>
    </row>
    <row r="47" spans="1:56" s="14" customFormat="1" ht="409.5" customHeight="1" thickTop="1" thickBot="1" x14ac:dyDescent="0.3">
      <c r="A47" s="45" t="s">
        <v>53</v>
      </c>
      <c r="B47" s="35" t="s">
        <v>54</v>
      </c>
      <c r="C47" s="35" t="s">
        <v>55</v>
      </c>
      <c r="D47" s="45" t="s">
        <v>155</v>
      </c>
      <c r="E47" s="36" t="s">
        <v>291</v>
      </c>
      <c r="F47" s="37" t="s">
        <v>156</v>
      </c>
      <c r="G47" s="38" t="s">
        <v>349</v>
      </c>
      <c r="H47" s="35"/>
      <c r="I47" s="34" t="s">
        <v>50</v>
      </c>
      <c r="J47" s="39">
        <v>430.78</v>
      </c>
      <c r="K47" s="35" t="s">
        <v>74</v>
      </c>
      <c r="L47" s="39">
        <v>399</v>
      </c>
      <c r="M47" s="35" t="s">
        <v>74</v>
      </c>
      <c r="N47" s="39">
        <v>309.89999999999998</v>
      </c>
      <c r="O47" s="35" t="s">
        <v>74</v>
      </c>
      <c r="P47" s="39" t="s">
        <v>52</v>
      </c>
      <c r="Q47" s="35" t="s">
        <v>52</v>
      </c>
      <c r="R47" s="76"/>
      <c r="S47" s="76"/>
      <c r="T47" s="76"/>
      <c r="U47" s="40">
        <v>304.89999999999998</v>
      </c>
      <c r="V47" s="41" t="s">
        <v>272</v>
      </c>
      <c r="W47" s="42" t="s">
        <v>234</v>
      </c>
      <c r="X47" s="76"/>
      <c r="Y47" s="39">
        <v>442.63</v>
      </c>
      <c r="Z47" s="39">
        <f t="shared" si="2"/>
        <v>122874.7</v>
      </c>
      <c r="AA47" s="75">
        <v>360</v>
      </c>
      <c r="AB47" s="77" t="s">
        <v>292</v>
      </c>
      <c r="AC47" s="39">
        <f t="shared" si="1"/>
        <v>178379.88999999998</v>
      </c>
      <c r="AD47" s="43">
        <v>50</v>
      </c>
      <c r="AE47" s="39">
        <f t="shared" si="5"/>
        <v>22131.5</v>
      </c>
      <c r="AF47" s="34">
        <v>100</v>
      </c>
      <c r="AG47" s="34">
        <v>68</v>
      </c>
      <c r="AH47" s="34" t="s">
        <v>52</v>
      </c>
      <c r="AI47" s="34" t="s">
        <v>52</v>
      </c>
      <c r="AJ47" s="34" t="s">
        <v>52</v>
      </c>
      <c r="AK47" s="34" t="s">
        <v>52</v>
      </c>
      <c r="AL47" s="34" t="s">
        <v>52</v>
      </c>
      <c r="AM47" s="34">
        <v>15</v>
      </c>
      <c r="AN47" s="34" t="s">
        <v>52</v>
      </c>
      <c r="AO47" s="34" t="s">
        <v>52</v>
      </c>
      <c r="AP47" s="34" t="s">
        <v>52</v>
      </c>
      <c r="AQ47" s="34" t="s">
        <v>52</v>
      </c>
      <c r="AR47" s="34">
        <v>130</v>
      </c>
      <c r="AS47" s="34">
        <v>20</v>
      </c>
      <c r="AT47" s="34" t="s">
        <v>52</v>
      </c>
      <c r="AU47" s="34" t="s">
        <v>52</v>
      </c>
      <c r="AV47" s="34">
        <v>20</v>
      </c>
      <c r="AW47" s="34" t="s">
        <v>52</v>
      </c>
      <c r="AX47" s="34" t="s">
        <v>52</v>
      </c>
      <c r="AY47" s="34"/>
      <c r="AZ47" s="34">
        <f t="shared" si="6"/>
        <v>353</v>
      </c>
      <c r="BA47" s="43">
        <f t="shared" si="3"/>
        <v>403</v>
      </c>
      <c r="BB47" s="34">
        <v>403</v>
      </c>
      <c r="BC47" s="43">
        <f t="shared" si="4"/>
        <v>0</v>
      </c>
      <c r="BD47" s="44" t="s">
        <v>232</v>
      </c>
    </row>
    <row r="48" spans="1:56" s="14" customFormat="1" ht="408.75" customHeight="1" thickTop="1" thickBot="1" x14ac:dyDescent="0.25">
      <c r="A48" s="45" t="s">
        <v>53</v>
      </c>
      <c r="B48" s="35" t="s">
        <v>54</v>
      </c>
      <c r="C48" s="35" t="s">
        <v>55</v>
      </c>
      <c r="D48" s="45" t="s">
        <v>157</v>
      </c>
      <c r="E48" s="36" t="s">
        <v>293</v>
      </c>
      <c r="F48" s="37" t="s">
        <v>350</v>
      </c>
      <c r="G48" s="38" t="s">
        <v>351</v>
      </c>
      <c r="H48" s="35"/>
      <c r="I48" s="34" t="s">
        <v>50</v>
      </c>
      <c r="J48" s="39">
        <v>540</v>
      </c>
      <c r="K48" s="35" t="s">
        <v>71</v>
      </c>
      <c r="L48" s="39">
        <v>310</v>
      </c>
      <c r="M48" s="35" t="s">
        <v>71</v>
      </c>
      <c r="N48" s="39">
        <v>609.13</v>
      </c>
      <c r="O48" s="35" t="s">
        <v>71</v>
      </c>
      <c r="P48" s="39" t="s">
        <v>52</v>
      </c>
      <c r="Q48" s="35" t="s">
        <v>52</v>
      </c>
      <c r="R48" s="35" t="s">
        <v>52</v>
      </c>
      <c r="S48" s="35" t="s">
        <v>52</v>
      </c>
      <c r="T48" s="35"/>
      <c r="U48" s="40">
        <v>351.8</v>
      </c>
      <c r="V48" s="41" t="s">
        <v>272</v>
      </c>
      <c r="W48" s="42" t="s">
        <v>234</v>
      </c>
      <c r="X48" s="35"/>
      <c r="Y48" s="39">
        <v>457.71</v>
      </c>
      <c r="Z48" s="39">
        <f t="shared" si="2"/>
        <v>65083</v>
      </c>
      <c r="AA48" s="46"/>
      <c r="AB48" s="46"/>
      <c r="AC48" s="39">
        <f t="shared" si="1"/>
        <v>84676.349999999991</v>
      </c>
      <c r="AD48" s="43">
        <v>50</v>
      </c>
      <c r="AE48" s="39">
        <f t="shared" si="5"/>
        <v>22885.5</v>
      </c>
      <c r="AF48" s="39" t="s">
        <v>52</v>
      </c>
      <c r="AG48" s="39" t="s">
        <v>52</v>
      </c>
      <c r="AH48" s="34" t="s">
        <v>52</v>
      </c>
      <c r="AI48" s="34" t="s">
        <v>52</v>
      </c>
      <c r="AJ48" s="34" t="s">
        <v>52</v>
      </c>
      <c r="AK48" s="34" t="s">
        <v>52</v>
      </c>
      <c r="AL48" s="34" t="s">
        <v>52</v>
      </c>
      <c r="AM48" s="34" t="s">
        <v>52</v>
      </c>
      <c r="AN48" s="34" t="s">
        <v>52</v>
      </c>
      <c r="AO48" s="34">
        <v>20</v>
      </c>
      <c r="AP48" s="34">
        <v>80</v>
      </c>
      <c r="AQ48" s="34" t="s">
        <v>52</v>
      </c>
      <c r="AR48" s="34" t="s">
        <v>52</v>
      </c>
      <c r="AS48" s="34" t="s">
        <v>52</v>
      </c>
      <c r="AT48" s="34" t="s">
        <v>52</v>
      </c>
      <c r="AU48" s="34" t="s">
        <v>52</v>
      </c>
      <c r="AV48" s="34" t="s">
        <v>52</v>
      </c>
      <c r="AW48" s="34">
        <v>35</v>
      </c>
      <c r="AX48" s="34" t="s">
        <v>52</v>
      </c>
      <c r="AY48" s="34"/>
      <c r="AZ48" s="34">
        <f t="shared" si="6"/>
        <v>135</v>
      </c>
      <c r="BA48" s="43">
        <f t="shared" si="3"/>
        <v>185</v>
      </c>
      <c r="BB48" s="34">
        <v>185</v>
      </c>
      <c r="BC48" s="43">
        <f t="shared" si="4"/>
        <v>0</v>
      </c>
      <c r="BD48" s="44" t="s">
        <v>232</v>
      </c>
    </row>
    <row r="49" spans="1:56" s="14" customFormat="1" ht="136.5" thickTop="1" thickBot="1" x14ac:dyDescent="0.3">
      <c r="A49" s="45" t="s">
        <v>53</v>
      </c>
      <c r="B49" s="35" t="s">
        <v>54</v>
      </c>
      <c r="C49" s="35" t="s">
        <v>55</v>
      </c>
      <c r="D49" s="45" t="s">
        <v>158</v>
      </c>
      <c r="E49" s="36" t="s">
        <v>294</v>
      </c>
      <c r="F49" s="37" t="s">
        <v>159</v>
      </c>
      <c r="G49" s="38" t="s">
        <v>160</v>
      </c>
      <c r="H49" s="35"/>
      <c r="I49" s="34" t="s">
        <v>50</v>
      </c>
      <c r="J49" s="39">
        <v>237.5</v>
      </c>
      <c r="K49" s="35" t="s">
        <v>95</v>
      </c>
      <c r="L49" s="39">
        <v>280</v>
      </c>
      <c r="M49" s="35" t="s">
        <v>95</v>
      </c>
      <c r="N49" s="39">
        <v>230</v>
      </c>
      <c r="O49" s="35" t="s">
        <v>95</v>
      </c>
      <c r="P49" s="39" t="s">
        <v>52</v>
      </c>
      <c r="Q49" s="35" t="s">
        <v>52</v>
      </c>
      <c r="R49" s="35" t="s">
        <v>52</v>
      </c>
      <c r="S49" s="35" t="s">
        <v>52</v>
      </c>
      <c r="T49" s="35"/>
      <c r="U49" s="40">
        <v>134</v>
      </c>
      <c r="V49" s="41" t="s">
        <v>275</v>
      </c>
      <c r="W49" s="42" t="s">
        <v>237</v>
      </c>
      <c r="X49" s="35"/>
      <c r="Y49" s="39">
        <f t="shared" si="8"/>
        <v>249.17</v>
      </c>
      <c r="Z49" s="39">
        <f t="shared" si="2"/>
        <v>78390</v>
      </c>
      <c r="AA49" s="75">
        <v>360</v>
      </c>
      <c r="AB49" s="77" t="s">
        <v>292</v>
      </c>
      <c r="AC49" s="39">
        <f t="shared" si="1"/>
        <v>145764.44999999998</v>
      </c>
      <c r="AD49" s="43">
        <v>50</v>
      </c>
      <c r="AE49" s="39">
        <f t="shared" si="5"/>
        <v>12458.5</v>
      </c>
      <c r="AF49" s="39" t="s">
        <v>52</v>
      </c>
      <c r="AG49" s="34">
        <v>45</v>
      </c>
      <c r="AH49" s="34" t="s">
        <v>52</v>
      </c>
      <c r="AI49" s="34" t="s">
        <v>52</v>
      </c>
      <c r="AJ49" s="34" t="s">
        <v>52</v>
      </c>
      <c r="AK49" s="34">
        <v>80</v>
      </c>
      <c r="AL49" s="34" t="s">
        <v>52</v>
      </c>
      <c r="AM49" s="34" t="s">
        <v>52</v>
      </c>
      <c r="AN49" s="34" t="s">
        <v>52</v>
      </c>
      <c r="AO49" s="34" t="s">
        <v>52</v>
      </c>
      <c r="AP49" s="34">
        <v>80</v>
      </c>
      <c r="AQ49" s="34" t="s">
        <v>52</v>
      </c>
      <c r="AR49" s="34">
        <v>125</v>
      </c>
      <c r="AS49" s="34">
        <v>40</v>
      </c>
      <c r="AT49" s="34" t="s">
        <v>52</v>
      </c>
      <c r="AU49" s="34" t="s">
        <v>52</v>
      </c>
      <c r="AV49" s="34">
        <v>40</v>
      </c>
      <c r="AW49" s="34">
        <v>25</v>
      </c>
      <c r="AX49" s="34">
        <v>100</v>
      </c>
      <c r="AY49" s="34"/>
      <c r="AZ49" s="34">
        <f t="shared" si="6"/>
        <v>535</v>
      </c>
      <c r="BA49" s="43">
        <f t="shared" si="3"/>
        <v>585</v>
      </c>
      <c r="BB49" s="34">
        <v>585</v>
      </c>
      <c r="BC49" s="43">
        <f t="shared" si="4"/>
        <v>0</v>
      </c>
      <c r="BD49" s="44" t="s">
        <v>232</v>
      </c>
    </row>
    <row r="50" spans="1:56" s="14" customFormat="1" ht="117" customHeight="1" thickTop="1" thickBot="1" x14ac:dyDescent="0.25">
      <c r="A50" s="45" t="s">
        <v>53</v>
      </c>
      <c r="B50" s="35" t="s">
        <v>54</v>
      </c>
      <c r="C50" s="35" t="s">
        <v>55</v>
      </c>
      <c r="D50" s="45" t="s">
        <v>161</v>
      </c>
      <c r="E50" s="36" t="s">
        <v>295</v>
      </c>
      <c r="F50" s="37" t="s">
        <v>162</v>
      </c>
      <c r="G50" s="38" t="s">
        <v>163</v>
      </c>
      <c r="H50" s="35"/>
      <c r="I50" s="34" t="s">
        <v>50</v>
      </c>
      <c r="J50" s="39">
        <v>235</v>
      </c>
      <c r="K50" s="35" t="s">
        <v>74</v>
      </c>
      <c r="L50" s="39">
        <v>158</v>
      </c>
      <c r="M50" s="35" t="s">
        <v>74</v>
      </c>
      <c r="N50" s="39">
        <v>211</v>
      </c>
      <c r="O50" s="35" t="s">
        <v>74</v>
      </c>
      <c r="P50" s="39" t="s">
        <v>52</v>
      </c>
      <c r="Q50" s="35" t="s">
        <v>52</v>
      </c>
      <c r="R50" s="35" t="s">
        <v>52</v>
      </c>
      <c r="S50" s="35" t="s">
        <v>52</v>
      </c>
      <c r="T50" s="35"/>
      <c r="U50" s="40">
        <v>119</v>
      </c>
      <c r="V50" s="41" t="s">
        <v>275</v>
      </c>
      <c r="W50" s="42" t="s">
        <v>237</v>
      </c>
      <c r="X50" s="35"/>
      <c r="Y50" s="39">
        <f t="shared" si="8"/>
        <v>201.33</v>
      </c>
      <c r="Z50" s="39">
        <f t="shared" si="2"/>
        <v>17255</v>
      </c>
      <c r="AA50" s="46"/>
      <c r="AB50" s="46"/>
      <c r="AC50" s="39">
        <f t="shared" si="1"/>
        <v>29192.850000000002</v>
      </c>
      <c r="AD50" s="43">
        <v>0</v>
      </c>
      <c r="AE50" s="39">
        <f t="shared" si="5"/>
        <v>0</v>
      </c>
      <c r="AF50" s="34">
        <v>20</v>
      </c>
      <c r="AG50" s="34" t="s">
        <v>52</v>
      </c>
      <c r="AH50" s="34" t="s">
        <v>52</v>
      </c>
      <c r="AI50" s="34" t="s">
        <v>52</v>
      </c>
      <c r="AJ50" s="34">
        <v>20</v>
      </c>
      <c r="AK50" s="34">
        <v>20</v>
      </c>
      <c r="AL50" s="34" t="s">
        <v>52</v>
      </c>
      <c r="AM50" s="34" t="s">
        <v>52</v>
      </c>
      <c r="AN50" s="34" t="s">
        <v>52</v>
      </c>
      <c r="AO50" s="34">
        <v>10</v>
      </c>
      <c r="AP50" s="34">
        <v>40</v>
      </c>
      <c r="AQ50" s="34" t="s">
        <v>52</v>
      </c>
      <c r="AR50" s="34" t="s">
        <v>52</v>
      </c>
      <c r="AS50" s="34">
        <v>10</v>
      </c>
      <c r="AT50" s="34" t="s">
        <v>52</v>
      </c>
      <c r="AU50" s="34" t="s">
        <v>52</v>
      </c>
      <c r="AV50" s="34">
        <v>10</v>
      </c>
      <c r="AW50" s="34">
        <v>15</v>
      </c>
      <c r="AX50" s="34" t="s">
        <v>52</v>
      </c>
      <c r="AY50" s="34"/>
      <c r="AZ50" s="34">
        <f t="shared" si="6"/>
        <v>145</v>
      </c>
      <c r="BA50" s="43">
        <f t="shared" si="3"/>
        <v>145</v>
      </c>
      <c r="BB50" s="34">
        <f t="shared" si="7"/>
        <v>145</v>
      </c>
      <c r="BC50" s="43">
        <f t="shared" si="4"/>
        <v>0</v>
      </c>
      <c r="BD50" s="44" t="s">
        <v>232</v>
      </c>
    </row>
    <row r="51" spans="1:56" s="14" customFormat="1" ht="78.75" customHeight="1" thickTop="1" thickBot="1" x14ac:dyDescent="0.25">
      <c r="A51" s="45" t="s">
        <v>53</v>
      </c>
      <c r="B51" s="35" t="s">
        <v>54</v>
      </c>
      <c r="C51" s="35" t="s">
        <v>55</v>
      </c>
      <c r="D51" s="45" t="s">
        <v>164</v>
      </c>
      <c r="E51" s="36" t="s">
        <v>296</v>
      </c>
      <c r="F51" s="38" t="s">
        <v>165</v>
      </c>
      <c r="G51" s="38" t="s">
        <v>166</v>
      </c>
      <c r="H51" s="35"/>
      <c r="I51" s="34" t="s">
        <v>50</v>
      </c>
      <c r="J51" s="79">
        <v>275</v>
      </c>
      <c r="K51" s="78" t="s">
        <v>64</v>
      </c>
      <c r="L51" s="79">
        <v>253</v>
      </c>
      <c r="M51" s="78" t="s">
        <v>64</v>
      </c>
      <c r="N51" s="79">
        <v>259</v>
      </c>
      <c r="O51" s="78" t="s">
        <v>64</v>
      </c>
      <c r="P51" s="79" t="s">
        <v>52</v>
      </c>
      <c r="Q51" s="78" t="s">
        <v>52</v>
      </c>
      <c r="R51" s="78"/>
      <c r="S51" s="78"/>
      <c r="T51" s="78"/>
      <c r="U51" s="40">
        <v>182</v>
      </c>
      <c r="V51" s="41" t="s">
        <v>275</v>
      </c>
      <c r="W51" s="42" t="s">
        <v>237</v>
      </c>
      <c r="X51" s="78"/>
      <c r="Y51" s="39">
        <v>297.67</v>
      </c>
      <c r="Z51" s="39">
        <f t="shared" si="2"/>
        <v>19474</v>
      </c>
      <c r="AA51" s="46"/>
      <c r="AB51" s="46"/>
      <c r="AC51" s="39">
        <f t="shared" si="1"/>
        <v>31850.690000000002</v>
      </c>
      <c r="AD51" s="43">
        <v>20</v>
      </c>
      <c r="AE51" s="39">
        <f t="shared" si="5"/>
        <v>5953.4000000000005</v>
      </c>
      <c r="AF51" s="39"/>
      <c r="AG51" s="39"/>
      <c r="AH51" s="34"/>
      <c r="AI51" s="34"/>
      <c r="AJ51" s="34">
        <v>2</v>
      </c>
      <c r="AK51" s="34"/>
      <c r="AL51" s="34"/>
      <c r="AM51" s="34"/>
      <c r="AN51" s="34"/>
      <c r="AO51" s="34"/>
      <c r="AP51" s="34"/>
      <c r="AQ51" s="34">
        <v>10</v>
      </c>
      <c r="AR51" s="34">
        <v>15</v>
      </c>
      <c r="AS51" s="34">
        <v>20</v>
      </c>
      <c r="AT51" s="34"/>
      <c r="AU51" s="34"/>
      <c r="AV51" s="34">
        <v>20</v>
      </c>
      <c r="AW51" s="34"/>
      <c r="AX51" s="34">
        <v>20</v>
      </c>
      <c r="AY51" s="34"/>
      <c r="AZ51" s="34">
        <f t="shared" si="6"/>
        <v>87</v>
      </c>
      <c r="BA51" s="43">
        <f t="shared" si="3"/>
        <v>107</v>
      </c>
      <c r="BB51" s="34">
        <v>107</v>
      </c>
      <c r="BC51" s="43">
        <f t="shared" si="4"/>
        <v>0</v>
      </c>
      <c r="BD51" s="44" t="s">
        <v>232</v>
      </c>
    </row>
    <row r="52" spans="1:56" s="14" customFormat="1" ht="137.25" customHeight="1" thickTop="1" thickBot="1" x14ac:dyDescent="0.25">
      <c r="A52" s="45" t="s">
        <v>53</v>
      </c>
      <c r="B52" s="35" t="s">
        <v>54</v>
      </c>
      <c r="C52" s="35" t="s">
        <v>55</v>
      </c>
      <c r="D52" s="45" t="s">
        <v>167</v>
      </c>
      <c r="E52" s="36" t="s">
        <v>297</v>
      </c>
      <c r="F52" s="37" t="s">
        <v>168</v>
      </c>
      <c r="G52" s="38" t="s">
        <v>169</v>
      </c>
      <c r="H52" s="35"/>
      <c r="I52" s="34" t="s">
        <v>50</v>
      </c>
      <c r="J52" s="39">
        <v>253</v>
      </c>
      <c r="K52" s="35" t="s">
        <v>117</v>
      </c>
      <c r="L52" s="39">
        <v>289</v>
      </c>
      <c r="M52" s="35" t="s">
        <v>117</v>
      </c>
      <c r="N52" s="39">
        <v>245.28</v>
      </c>
      <c r="O52" s="35" t="s">
        <v>117</v>
      </c>
      <c r="P52" s="39" t="s">
        <v>52</v>
      </c>
      <c r="Q52" s="35" t="s">
        <v>52</v>
      </c>
      <c r="R52" s="35" t="s">
        <v>52</v>
      </c>
      <c r="S52" s="35" t="s">
        <v>52</v>
      </c>
      <c r="T52" s="35"/>
      <c r="U52" s="40">
        <v>210</v>
      </c>
      <c r="V52" s="41" t="s">
        <v>275</v>
      </c>
      <c r="W52" s="42" t="s">
        <v>237</v>
      </c>
      <c r="X52" s="35"/>
      <c r="Y52" s="39">
        <v>277.76</v>
      </c>
      <c r="Z52" s="39">
        <f t="shared" si="2"/>
        <v>2100</v>
      </c>
      <c r="AA52" s="46"/>
      <c r="AB52" s="46"/>
      <c r="AC52" s="39">
        <f t="shared" si="1"/>
        <v>2777.6</v>
      </c>
      <c r="AD52" s="43">
        <v>0</v>
      </c>
      <c r="AE52" s="39">
        <f t="shared" si="5"/>
        <v>0</v>
      </c>
      <c r="AF52" s="39" t="s">
        <v>52</v>
      </c>
      <c r="AG52" s="39" t="s">
        <v>52</v>
      </c>
      <c r="AH52" s="34" t="s">
        <v>52</v>
      </c>
      <c r="AI52" s="34" t="s">
        <v>52</v>
      </c>
      <c r="AJ52" s="34" t="s">
        <v>52</v>
      </c>
      <c r="AK52" s="34" t="s">
        <v>52</v>
      </c>
      <c r="AL52" s="34" t="s">
        <v>52</v>
      </c>
      <c r="AM52" s="34" t="s">
        <v>52</v>
      </c>
      <c r="AN52" s="34" t="s">
        <v>52</v>
      </c>
      <c r="AO52" s="34" t="s">
        <v>52</v>
      </c>
      <c r="AP52" s="34">
        <v>10</v>
      </c>
      <c r="AQ52" s="34" t="s">
        <v>52</v>
      </c>
      <c r="AR52" s="34" t="s">
        <v>52</v>
      </c>
      <c r="AS52" s="34" t="s">
        <v>52</v>
      </c>
      <c r="AT52" s="34" t="s">
        <v>52</v>
      </c>
      <c r="AU52" s="34" t="s">
        <v>52</v>
      </c>
      <c r="AV52" s="34" t="s">
        <v>52</v>
      </c>
      <c r="AW52" s="34" t="s">
        <v>52</v>
      </c>
      <c r="AX52" s="34" t="s">
        <v>52</v>
      </c>
      <c r="AY52" s="34"/>
      <c r="AZ52" s="34">
        <f t="shared" si="6"/>
        <v>10</v>
      </c>
      <c r="BA52" s="43">
        <f t="shared" si="3"/>
        <v>10</v>
      </c>
      <c r="BB52" s="34">
        <f t="shared" si="7"/>
        <v>10</v>
      </c>
      <c r="BC52" s="43">
        <f t="shared" si="4"/>
        <v>0</v>
      </c>
      <c r="BD52" s="44" t="s">
        <v>232</v>
      </c>
    </row>
    <row r="53" spans="1:56" s="14" customFormat="1" ht="60" customHeight="1" thickTop="1" thickBot="1" x14ac:dyDescent="0.25">
      <c r="A53" s="45" t="s">
        <v>59</v>
      </c>
      <c r="B53" s="35" t="s">
        <v>60</v>
      </c>
      <c r="C53" s="35" t="s">
        <v>55</v>
      </c>
      <c r="D53" s="45" t="s">
        <v>170</v>
      </c>
      <c r="E53" s="36" t="s">
        <v>298</v>
      </c>
      <c r="F53" s="37" t="s">
        <v>171</v>
      </c>
      <c r="G53" s="38" t="s">
        <v>172</v>
      </c>
      <c r="H53" s="35"/>
      <c r="I53" s="34" t="s">
        <v>50</v>
      </c>
      <c r="J53" s="79">
        <v>520</v>
      </c>
      <c r="K53" s="78" t="s">
        <v>74</v>
      </c>
      <c r="L53" s="79">
        <v>550</v>
      </c>
      <c r="M53" s="78" t="s">
        <v>74</v>
      </c>
      <c r="N53" s="79">
        <v>439</v>
      </c>
      <c r="O53" s="78" t="s">
        <v>74</v>
      </c>
      <c r="P53" s="39"/>
      <c r="Q53" s="35"/>
      <c r="R53" s="35"/>
      <c r="S53" s="35"/>
      <c r="T53" s="35"/>
      <c r="U53" s="40">
        <v>220</v>
      </c>
      <c r="V53" s="41" t="s">
        <v>275</v>
      </c>
      <c r="W53" s="42" t="s">
        <v>237</v>
      </c>
      <c r="X53" s="35"/>
      <c r="Y53" s="39">
        <f t="shared" si="8"/>
        <v>503</v>
      </c>
      <c r="Z53" s="39">
        <f t="shared" si="2"/>
        <v>19800</v>
      </c>
      <c r="AA53" s="46"/>
      <c r="AB53" s="46"/>
      <c r="AC53" s="39">
        <f t="shared" si="1"/>
        <v>45270</v>
      </c>
      <c r="AD53" s="43">
        <v>30</v>
      </c>
      <c r="AE53" s="39">
        <f t="shared" si="5"/>
        <v>15090</v>
      </c>
      <c r="AF53" s="34">
        <v>30</v>
      </c>
      <c r="AG53" s="39" t="s">
        <v>52</v>
      </c>
      <c r="AH53" s="34">
        <v>10</v>
      </c>
      <c r="AI53" s="34" t="s">
        <v>52</v>
      </c>
      <c r="AJ53" s="34">
        <v>20</v>
      </c>
      <c r="AK53" s="34" t="s">
        <v>52</v>
      </c>
      <c r="AL53" s="34" t="s">
        <v>52</v>
      </c>
      <c r="AM53" s="34" t="s">
        <v>52</v>
      </c>
      <c r="AN53" s="34" t="s">
        <v>52</v>
      </c>
      <c r="AO53" s="34" t="s">
        <v>52</v>
      </c>
      <c r="AP53" s="34" t="s">
        <v>52</v>
      </c>
      <c r="AQ53" s="34" t="s">
        <v>52</v>
      </c>
      <c r="AR53" s="34" t="s">
        <v>52</v>
      </c>
      <c r="AS53" s="34" t="s">
        <v>52</v>
      </c>
      <c r="AT53" s="34" t="s">
        <v>52</v>
      </c>
      <c r="AU53" s="34" t="s">
        <v>52</v>
      </c>
      <c r="AV53" s="34" t="s">
        <v>52</v>
      </c>
      <c r="AW53" s="34" t="s">
        <v>52</v>
      </c>
      <c r="AX53" s="34" t="s">
        <v>52</v>
      </c>
      <c r="AY53" s="34"/>
      <c r="AZ53" s="34">
        <f t="shared" si="6"/>
        <v>60</v>
      </c>
      <c r="BA53" s="43">
        <f t="shared" si="3"/>
        <v>90</v>
      </c>
      <c r="BB53" s="34">
        <v>90</v>
      </c>
      <c r="BC53" s="43">
        <f t="shared" si="4"/>
        <v>0</v>
      </c>
      <c r="BD53" s="44" t="s">
        <v>232</v>
      </c>
    </row>
    <row r="54" spans="1:56" s="14" customFormat="1" ht="46.5" customHeight="1" thickTop="1" thickBot="1" x14ac:dyDescent="0.25">
      <c r="A54" s="45" t="s">
        <v>53</v>
      </c>
      <c r="B54" s="35" t="s">
        <v>54</v>
      </c>
      <c r="C54" s="35" t="s">
        <v>55</v>
      </c>
      <c r="D54" s="45" t="s">
        <v>173</v>
      </c>
      <c r="E54" s="36" t="s">
        <v>53</v>
      </c>
      <c r="F54" s="37" t="s">
        <v>171</v>
      </c>
      <c r="G54" s="38" t="s">
        <v>174</v>
      </c>
      <c r="H54" s="35"/>
      <c r="I54" s="34" t="s">
        <v>50</v>
      </c>
      <c r="J54" s="39">
        <v>420</v>
      </c>
      <c r="K54" s="35" t="s">
        <v>74</v>
      </c>
      <c r="L54" s="39">
        <v>588.5</v>
      </c>
      <c r="M54" s="35" t="s">
        <v>74</v>
      </c>
      <c r="N54" s="39">
        <v>635</v>
      </c>
      <c r="O54" s="35" t="s">
        <v>74</v>
      </c>
      <c r="P54" s="39" t="s">
        <v>52</v>
      </c>
      <c r="Q54" s="35" t="s">
        <v>52</v>
      </c>
      <c r="R54" s="35" t="s">
        <v>52</v>
      </c>
      <c r="S54" s="35" t="s">
        <v>52</v>
      </c>
      <c r="T54" s="35"/>
      <c r="U54" s="40">
        <v>228.86</v>
      </c>
      <c r="V54" s="41" t="s">
        <v>275</v>
      </c>
      <c r="W54" s="42" t="s">
        <v>237</v>
      </c>
      <c r="X54" s="35"/>
      <c r="Y54" s="39">
        <f t="shared" si="8"/>
        <v>547.83000000000004</v>
      </c>
      <c r="Z54" s="39">
        <f t="shared" si="2"/>
        <v>10298.700000000001</v>
      </c>
      <c r="AA54" s="46"/>
      <c r="AB54" s="46"/>
      <c r="AC54" s="39">
        <f t="shared" si="1"/>
        <v>24652.350000000002</v>
      </c>
      <c r="AD54" s="43">
        <v>20</v>
      </c>
      <c r="AE54" s="39">
        <f t="shared" si="5"/>
        <v>10956.6</v>
      </c>
      <c r="AF54" s="34">
        <v>15</v>
      </c>
      <c r="AG54" s="34" t="s">
        <v>52</v>
      </c>
      <c r="AH54" s="34" t="s">
        <v>52</v>
      </c>
      <c r="AI54" s="34" t="s">
        <v>52</v>
      </c>
      <c r="AJ54" s="34" t="s">
        <v>52</v>
      </c>
      <c r="AK54" s="34" t="s">
        <v>52</v>
      </c>
      <c r="AL54" s="34" t="s">
        <v>52</v>
      </c>
      <c r="AM54" s="34" t="s">
        <v>52</v>
      </c>
      <c r="AN54" s="34" t="s">
        <v>52</v>
      </c>
      <c r="AO54" s="34">
        <v>10</v>
      </c>
      <c r="AP54" s="34" t="s">
        <v>52</v>
      </c>
      <c r="AQ54" s="34" t="s">
        <v>52</v>
      </c>
      <c r="AR54" s="34" t="s">
        <v>52</v>
      </c>
      <c r="AS54" s="34" t="s">
        <v>52</v>
      </c>
      <c r="AT54" s="34" t="s">
        <v>52</v>
      </c>
      <c r="AU54" s="34" t="s">
        <v>52</v>
      </c>
      <c r="AV54" s="34" t="s">
        <v>52</v>
      </c>
      <c r="AW54" s="34" t="s">
        <v>52</v>
      </c>
      <c r="AX54" s="34" t="s">
        <v>52</v>
      </c>
      <c r="AY54" s="34"/>
      <c r="AZ54" s="34">
        <f t="shared" si="6"/>
        <v>25</v>
      </c>
      <c r="BA54" s="43">
        <f t="shared" si="3"/>
        <v>45</v>
      </c>
      <c r="BB54" s="34">
        <v>45</v>
      </c>
      <c r="BC54" s="43">
        <f t="shared" si="4"/>
        <v>0</v>
      </c>
      <c r="BD54" s="44" t="s">
        <v>232</v>
      </c>
    </row>
    <row r="55" spans="1:56" s="14" customFormat="1" ht="46.5" thickTop="1" thickBot="1" x14ac:dyDescent="0.25">
      <c r="A55" s="45" t="s">
        <v>53</v>
      </c>
      <c r="B55" s="35" t="s">
        <v>54</v>
      </c>
      <c r="C55" s="35" t="s">
        <v>55</v>
      </c>
      <c r="D55" s="45" t="s">
        <v>175</v>
      </c>
      <c r="E55" s="36" t="s">
        <v>59</v>
      </c>
      <c r="F55" s="37" t="s">
        <v>176</v>
      </c>
      <c r="G55" s="38" t="s">
        <v>177</v>
      </c>
      <c r="H55" s="35"/>
      <c r="I55" s="34" t="s">
        <v>50</v>
      </c>
      <c r="J55" s="39">
        <v>138</v>
      </c>
      <c r="K55" s="35" t="s">
        <v>51</v>
      </c>
      <c r="L55" s="39">
        <v>125.9</v>
      </c>
      <c r="M55" s="35" t="s">
        <v>51</v>
      </c>
      <c r="N55" s="39">
        <v>83.9</v>
      </c>
      <c r="O55" s="35" t="s">
        <v>51</v>
      </c>
      <c r="P55" s="39" t="s">
        <v>52</v>
      </c>
      <c r="Q55" s="35" t="s">
        <v>52</v>
      </c>
      <c r="R55" s="35" t="s">
        <v>52</v>
      </c>
      <c r="S55" s="35" t="s">
        <v>52</v>
      </c>
      <c r="T55" s="35"/>
      <c r="U55" s="40">
        <v>122.65</v>
      </c>
      <c r="V55" s="41" t="s">
        <v>299</v>
      </c>
      <c r="W55" s="42" t="s">
        <v>300</v>
      </c>
      <c r="X55" s="35"/>
      <c r="Y55" s="39">
        <v>134.97</v>
      </c>
      <c r="Z55" s="39">
        <f t="shared" si="2"/>
        <v>7113.7000000000007</v>
      </c>
      <c r="AA55" s="46"/>
      <c r="AB55" s="46"/>
      <c r="AC55" s="39">
        <f t="shared" si="1"/>
        <v>7828.26</v>
      </c>
      <c r="AD55" s="43">
        <v>0</v>
      </c>
      <c r="AE55" s="39">
        <f t="shared" si="5"/>
        <v>0</v>
      </c>
      <c r="AF55" s="39" t="s">
        <v>52</v>
      </c>
      <c r="AG55" s="39" t="s">
        <v>52</v>
      </c>
      <c r="AH55" s="34" t="s">
        <v>52</v>
      </c>
      <c r="AI55" s="34" t="s">
        <v>52</v>
      </c>
      <c r="AJ55" s="34">
        <v>7</v>
      </c>
      <c r="AK55" s="34" t="s">
        <v>52</v>
      </c>
      <c r="AL55" s="34">
        <v>31</v>
      </c>
      <c r="AM55" s="34" t="s">
        <v>52</v>
      </c>
      <c r="AN55" s="34" t="s">
        <v>52</v>
      </c>
      <c r="AO55" s="34" t="s">
        <v>52</v>
      </c>
      <c r="AP55" s="34" t="s">
        <v>52</v>
      </c>
      <c r="AQ55" s="34" t="s">
        <v>52</v>
      </c>
      <c r="AR55" s="34" t="s">
        <v>52</v>
      </c>
      <c r="AS55" s="34">
        <v>5</v>
      </c>
      <c r="AT55" s="34" t="s">
        <v>52</v>
      </c>
      <c r="AU55" s="34" t="s">
        <v>52</v>
      </c>
      <c r="AV55" s="34">
        <v>5</v>
      </c>
      <c r="AW55" s="34">
        <v>10</v>
      </c>
      <c r="AX55" s="34" t="s">
        <v>52</v>
      </c>
      <c r="AY55" s="34"/>
      <c r="AZ55" s="34">
        <f t="shared" si="6"/>
        <v>58</v>
      </c>
      <c r="BA55" s="43">
        <f t="shared" si="3"/>
        <v>58</v>
      </c>
      <c r="BB55" s="34">
        <f t="shared" si="7"/>
        <v>58</v>
      </c>
      <c r="BC55" s="43">
        <f t="shared" si="4"/>
        <v>0</v>
      </c>
      <c r="BD55" s="44" t="s">
        <v>232</v>
      </c>
    </row>
    <row r="56" spans="1:56" s="14" customFormat="1" ht="93.75" customHeight="1" thickTop="1" thickBot="1" x14ac:dyDescent="0.25">
      <c r="A56" s="45" t="s">
        <v>53</v>
      </c>
      <c r="B56" s="35" t="s">
        <v>54</v>
      </c>
      <c r="C56" s="35" t="s">
        <v>55</v>
      </c>
      <c r="D56" s="45" t="s">
        <v>178</v>
      </c>
      <c r="E56" s="36" t="s">
        <v>301</v>
      </c>
      <c r="F56" s="37" t="s">
        <v>179</v>
      </c>
      <c r="G56" s="38" t="s">
        <v>180</v>
      </c>
      <c r="H56" s="35"/>
      <c r="I56" s="34" t="s">
        <v>50</v>
      </c>
      <c r="J56" s="39">
        <v>1169</v>
      </c>
      <c r="K56" s="35" t="s">
        <v>71</v>
      </c>
      <c r="L56" s="39">
        <v>1049</v>
      </c>
      <c r="M56" s="35" t="s">
        <v>71</v>
      </c>
      <c r="N56" s="39">
        <v>1032</v>
      </c>
      <c r="O56" s="35" t="s">
        <v>71</v>
      </c>
      <c r="P56" s="39" t="s">
        <v>52</v>
      </c>
      <c r="Q56" s="35" t="s">
        <v>52</v>
      </c>
      <c r="R56" s="35" t="s">
        <v>52</v>
      </c>
      <c r="S56" s="35" t="s">
        <v>52</v>
      </c>
      <c r="T56" s="35"/>
      <c r="U56" s="40">
        <v>450.69</v>
      </c>
      <c r="V56" s="41" t="s">
        <v>259</v>
      </c>
      <c r="W56" s="42" t="s">
        <v>260</v>
      </c>
      <c r="X56" s="35"/>
      <c r="Y56" s="39">
        <v>1126.67</v>
      </c>
      <c r="Z56" s="39">
        <f t="shared" si="2"/>
        <v>39210.03</v>
      </c>
      <c r="AA56" s="46"/>
      <c r="AB56" s="46"/>
      <c r="AC56" s="39">
        <f t="shared" si="1"/>
        <v>98020.290000000008</v>
      </c>
      <c r="AD56" s="43">
        <v>0</v>
      </c>
      <c r="AE56" s="39">
        <f t="shared" si="5"/>
        <v>0</v>
      </c>
      <c r="AF56" s="39" t="s">
        <v>52</v>
      </c>
      <c r="AG56" s="39" t="s">
        <v>52</v>
      </c>
      <c r="AH56" s="34" t="s">
        <v>52</v>
      </c>
      <c r="AI56" s="34" t="s">
        <v>52</v>
      </c>
      <c r="AJ56" s="34" t="s">
        <v>52</v>
      </c>
      <c r="AK56" s="34" t="s">
        <v>52</v>
      </c>
      <c r="AL56" s="34" t="s">
        <v>52</v>
      </c>
      <c r="AM56" s="34" t="s">
        <v>52</v>
      </c>
      <c r="AN56" s="34" t="s">
        <v>52</v>
      </c>
      <c r="AO56" s="34" t="s">
        <v>52</v>
      </c>
      <c r="AP56" s="34" t="s">
        <v>52</v>
      </c>
      <c r="AQ56" s="34" t="s">
        <v>52</v>
      </c>
      <c r="AR56" s="34">
        <v>75</v>
      </c>
      <c r="AS56" s="34">
        <v>5</v>
      </c>
      <c r="AT56" s="34" t="s">
        <v>52</v>
      </c>
      <c r="AU56" s="34" t="s">
        <v>52</v>
      </c>
      <c r="AV56" s="34">
        <v>5</v>
      </c>
      <c r="AW56" s="34">
        <v>2</v>
      </c>
      <c r="AX56" s="34" t="s">
        <v>52</v>
      </c>
      <c r="AY56" s="34"/>
      <c r="AZ56" s="34">
        <f t="shared" si="6"/>
        <v>87</v>
      </c>
      <c r="BA56" s="43">
        <f t="shared" si="3"/>
        <v>87</v>
      </c>
      <c r="BB56" s="34">
        <f t="shared" si="7"/>
        <v>87</v>
      </c>
      <c r="BC56" s="43">
        <f t="shared" si="4"/>
        <v>0</v>
      </c>
      <c r="BD56" s="44" t="s">
        <v>232</v>
      </c>
    </row>
    <row r="57" spans="1:56" s="14" customFormat="1" ht="66" customHeight="1" thickTop="1" thickBot="1" x14ac:dyDescent="0.25">
      <c r="A57" s="45" t="s">
        <v>53</v>
      </c>
      <c r="B57" s="35" t="s">
        <v>54</v>
      </c>
      <c r="C57" s="35" t="s">
        <v>55</v>
      </c>
      <c r="D57" s="45" t="s">
        <v>181</v>
      </c>
      <c r="E57" s="36" t="s">
        <v>302</v>
      </c>
      <c r="F57" s="37" t="s">
        <v>182</v>
      </c>
      <c r="G57" s="38" t="s">
        <v>183</v>
      </c>
      <c r="H57" s="35"/>
      <c r="I57" s="34" t="s">
        <v>50</v>
      </c>
      <c r="J57" s="39">
        <v>865</v>
      </c>
      <c r="K57" s="35" t="s">
        <v>78</v>
      </c>
      <c r="L57" s="39">
        <v>1190.9000000000001</v>
      </c>
      <c r="M57" s="35" t="s">
        <v>78</v>
      </c>
      <c r="N57" s="39">
        <v>1285</v>
      </c>
      <c r="O57" s="35" t="s">
        <v>78</v>
      </c>
      <c r="P57" s="39" t="s">
        <v>52</v>
      </c>
      <c r="Q57" s="35" t="s">
        <v>52</v>
      </c>
      <c r="R57" s="35" t="s">
        <v>52</v>
      </c>
      <c r="S57" s="35" t="s">
        <v>52</v>
      </c>
      <c r="T57" s="35"/>
      <c r="U57" s="40">
        <v>1113.5899999999999</v>
      </c>
      <c r="V57" s="41" t="s">
        <v>303</v>
      </c>
      <c r="W57" s="42" t="s">
        <v>304</v>
      </c>
      <c r="X57" s="35"/>
      <c r="Y57" s="39">
        <f t="shared" si="8"/>
        <v>1113.6300000000001</v>
      </c>
      <c r="Z57" s="39">
        <f t="shared" si="2"/>
        <v>3340.7699999999995</v>
      </c>
      <c r="AA57" s="46"/>
      <c r="AB57" s="46"/>
      <c r="AC57" s="39">
        <f t="shared" si="1"/>
        <v>3340.8900000000003</v>
      </c>
      <c r="AD57" s="43">
        <v>0</v>
      </c>
      <c r="AE57" s="39">
        <f t="shared" si="5"/>
        <v>0</v>
      </c>
      <c r="AF57" s="34" t="s">
        <v>52</v>
      </c>
      <c r="AG57" s="34">
        <v>1</v>
      </c>
      <c r="AH57" s="34" t="s">
        <v>52</v>
      </c>
      <c r="AI57" s="34" t="s">
        <v>52</v>
      </c>
      <c r="AJ57" s="34"/>
      <c r="AK57" s="34" t="s">
        <v>52</v>
      </c>
      <c r="AL57" s="34" t="s">
        <v>52</v>
      </c>
      <c r="AM57" s="34" t="s">
        <v>52</v>
      </c>
      <c r="AN57" s="34" t="s">
        <v>52</v>
      </c>
      <c r="AO57" s="34" t="s">
        <v>52</v>
      </c>
      <c r="AP57" s="34" t="s">
        <v>52</v>
      </c>
      <c r="AQ57" s="34" t="s">
        <v>52</v>
      </c>
      <c r="AR57" s="34" t="s">
        <v>52</v>
      </c>
      <c r="AS57" s="34" t="s">
        <v>52</v>
      </c>
      <c r="AT57" s="34" t="s">
        <v>52</v>
      </c>
      <c r="AU57" s="34" t="s">
        <v>52</v>
      </c>
      <c r="AV57" s="34">
        <v>2</v>
      </c>
      <c r="AW57" s="34" t="s">
        <v>52</v>
      </c>
      <c r="AX57" s="34" t="s">
        <v>52</v>
      </c>
      <c r="AY57" s="34"/>
      <c r="AZ57" s="34">
        <f t="shared" si="6"/>
        <v>3</v>
      </c>
      <c r="BA57" s="43">
        <f t="shared" si="3"/>
        <v>3</v>
      </c>
      <c r="BB57" s="34">
        <f t="shared" si="7"/>
        <v>3</v>
      </c>
      <c r="BC57" s="43">
        <f t="shared" si="4"/>
        <v>0</v>
      </c>
      <c r="BD57" s="44" t="s">
        <v>232</v>
      </c>
    </row>
    <row r="58" spans="1:56" s="14" customFormat="1" ht="45" customHeight="1" thickTop="1" thickBot="1" x14ac:dyDescent="0.25">
      <c r="A58" s="45" t="s">
        <v>53</v>
      </c>
      <c r="B58" s="35" t="s">
        <v>54</v>
      </c>
      <c r="C58" s="35" t="s">
        <v>55</v>
      </c>
      <c r="D58" s="45" t="s">
        <v>184</v>
      </c>
      <c r="E58" s="36" t="s">
        <v>305</v>
      </c>
      <c r="F58" s="37" t="s">
        <v>185</v>
      </c>
      <c r="G58" s="38" t="s">
        <v>186</v>
      </c>
      <c r="H58" s="35"/>
      <c r="I58" s="34" t="s">
        <v>50</v>
      </c>
      <c r="J58" s="39">
        <v>594</v>
      </c>
      <c r="K58" s="35" t="s">
        <v>95</v>
      </c>
      <c r="L58" s="39">
        <v>480</v>
      </c>
      <c r="M58" s="35" t="s">
        <v>95</v>
      </c>
      <c r="N58" s="39">
        <v>580</v>
      </c>
      <c r="O58" s="35" t="s">
        <v>95</v>
      </c>
      <c r="P58" s="39" t="s">
        <v>52</v>
      </c>
      <c r="Q58" s="35" t="s">
        <v>52</v>
      </c>
      <c r="R58" s="35" t="s">
        <v>52</v>
      </c>
      <c r="S58" s="35" t="s">
        <v>52</v>
      </c>
      <c r="T58" s="35"/>
      <c r="U58" s="40">
        <v>420</v>
      </c>
      <c r="V58" s="41" t="s">
        <v>306</v>
      </c>
      <c r="W58" s="42" t="s">
        <v>307</v>
      </c>
      <c r="X58" s="35"/>
      <c r="Y58" s="39">
        <f t="shared" si="8"/>
        <v>551.33000000000004</v>
      </c>
      <c r="Z58" s="39">
        <f t="shared" si="2"/>
        <v>25200</v>
      </c>
      <c r="AA58" s="46"/>
      <c r="AB58" s="46"/>
      <c r="AC58" s="39">
        <f t="shared" si="1"/>
        <v>33079.800000000003</v>
      </c>
      <c r="AD58" s="43">
        <v>20</v>
      </c>
      <c r="AE58" s="39">
        <f t="shared" si="5"/>
        <v>11026.6</v>
      </c>
      <c r="AF58" s="39" t="s">
        <v>52</v>
      </c>
      <c r="AG58" s="39" t="s">
        <v>52</v>
      </c>
      <c r="AH58" s="34" t="s">
        <v>52</v>
      </c>
      <c r="AI58" s="34" t="s">
        <v>52</v>
      </c>
      <c r="AJ58" s="34" t="s">
        <v>52</v>
      </c>
      <c r="AK58" s="34" t="s">
        <v>52</v>
      </c>
      <c r="AL58" s="34" t="s">
        <v>52</v>
      </c>
      <c r="AM58" s="34" t="s">
        <v>52</v>
      </c>
      <c r="AN58" s="34" t="s">
        <v>52</v>
      </c>
      <c r="AO58" s="34">
        <v>10</v>
      </c>
      <c r="AP58" s="34" t="s">
        <v>52</v>
      </c>
      <c r="AQ58" s="34" t="s">
        <v>52</v>
      </c>
      <c r="AR58" s="34" t="s">
        <v>52</v>
      </c>
      <c r="AS58" s="34">
        <v>3</v>
      </c>
      <c r="AT58" s="34" t="s">
        <v>52</v>
      </c>
      <c r="AU58" s="34" t="s">
        <v>52</v>
      </c>
      <c r="AV58" s="34">
        <v>3</v>
      </c>
      <c r="AW58" s="34">
        <v>20</v>
      </c>
      <c r="AX58" s="34">
        <v>4</v>
      </c>
      <c r="AY58" s="34"/>
      <c r="AZ58" s="34">
        <f t="shared" si="6"/>
        <v>40</v>
      </c>
      <c r="BA58" s="43">
        <f t="shared" si="3"/>
        <v>60</v>
      </c>
      <c r="BB58" s="34">
        <v>60</v>
      </c>
      <c r="BC58" s="43">
        <f t="shared" si="4"/>
        <v>0</v>
      </c>
      <c r="BD58" s="44" t="s">
        <v>232</v>
      </c>
    </row>
    <row r="59" spans="1:56" s="14" customFormat="1" ht="90.75" customHeight="1" thickTop="1" thickBot="1" x14ac:dyDescent="0.25">
      <c r="A59" s="45" t="s">
        <v>53</v>
      </c>
      <c r="B59" s="35" t="s">
        <v>54</v>
      </c>
      <c r="C59" s="35" t="s">
        <v>55</v>
      </c>
      <c r="D59" s="45" t="s">
        <v>187</v>
      </c>
      <c r="E59" s="36" t="s">
        <v>308</v>
      </c>
      <c r="F59" s="37" t="s">
        <v>188</v>
      </c>
      <c r="G59" s="38" t="s">
        <v>189</v>
      </c>
      <c r="H59" s="35"/>
      <c r="I59" s="34" t="s">
        <v>50</v>
      </c>
      <c r="J59" s="39">
        <v>71.900000000000006</v>
      </c>
      <c r="K59" s="35" t="s">
        <v>51</v>
      </c>
      <c r="L59" s="39">
        <v>103.28</v>
      </c>
      <c r="M59" s="35" t="s">
        <v>51</v>
      </c>
      <c r="N59" s="39">
        <v>81.900000000000006</v>
      </c>
      <c r="O59" s="35" t="s">
        <v>51</v>
      </c>
      <c r="P59" s="39" t="s">
        <v>52</v>
      </c>
      <c r="Q59" s="35" t="s">
        <v>52</v>
      </c>
      <c r="R59" s="35" t="s">
        <v>52</v>
      </c>
      <c r="S59" s="35" t="s">
        <v>52</v>
      </c>
      <c r="T59" s="35"/>
      <c r="U59" s="40">
        <v>63</v>
      </c>
      <c r="V59" s="41" t="s">
        <v>278</v>
      </c>
      <c r="W59" s="42" t="s">
        <v>279</v>
      </c>
      <c r="X59" s="35"/>
      <c r="Y59" s="39">
        <v>87.51</v>
      </c>
      <c r="Z59" s="39">
        <f t="shared" si="2"/>
        <v>2394</v>
      </c>
      <c r="AA59" s="46"/>
      <c r="AB59" s="46"/>
      <c r="AC59" s="39">
        <f t="shared" si="1"/>
        <v>3325.38</v>
      </c>
      <c r="AD59" s="43">
        <v>10</v>
      </c>
      <c r="AE59" s="39">
        <f t="shared" si="5"/>
        <v>875.1</v>
      </c>
      <c r="AF59" s="34">
        <v>10</v>
      </c>
      <c r="AG59" s="34" t="s">
        <v>52</v>
      </c>
      <c r="AH59" s="34" t="s">
        <v>52</v>
      </c>
      <c r="AI59" s="34" t="s">
        <v>52</v>
      </c>
      <c r="AJ59" s="34" t="s">
        <v>52</v>
      </c>
      <c r="AK59" s="34">
        <v>5</v>
      </c>
      <c r="AL59" s="34">
        <v>3</v>
      </c>
      <c r="AM59" s="34" t="s">
        <v>52</v>
      </c>
      <c r="AN59" s="34" t="s">
        <v>52</v>
      </c>
      <c r="AO59" s="34" t="s">
        <v>52</v>
      </c>
      <c r="AP59" s="34" t="s">
        <v>52</v>
      </c>
      <c r="AQ59" s="34" t="s">
        <v>52</v>
      </c>
      <c r="AR59" s="34" t="s">
        <v>52</v>
      </c>
      <c r="AS59" s="34" t="s">
        <v>52</v>
      </c>
      <c r="AT59" s="34" t="s">
        <v>52</v>
      </c>
      <c r="AU59" s="34" t="s">
        <v>52</v>
      </c>
      <c r="AV59" s="34" t="s">
        <v>52</v>
      </c>
      <c r="AW59" s="34" t="s">
        <v>52</v>
      </c>
      <c r="AX59" s="34">
        <v>10</v>
      </c>
      <c r="AY59" s="34"/>
      <c r="AZ59" s="34">
        <f t="shared" si="6"/>
        <v>28</v>
      </c>
      <c r="BA59" s="43">
        <f t="shared" si="3"/>
        <v>38</v>
      </c>
      <c r="BB59" s="34">
        <v>38</v>
      </c>
      <c r="BC59" s="43">
        <f t="shared" si="4"/>
        <v>0</v>
      </c>
      <c r="BD59" s="44" t="s">
        <v>232</v>
      </c>
    </row>
    <row r="60" spans="1:56" s="14" customFormat="1" ht="46.5" thickTop="1" thickBot="1" x14ac:dyDescent="0.25">
      <c r="A60" s="45" t="s">
        <v>53</v>
      </c>
      <c r="B60" s="35" t="s">
        <v>54</v>
      </c>
      <c r="C60" s="35" t="s">
        <v>55</v>
      </c>
      <c r="D60" s="45" t="s">
        <v>190</v>
      </c>
      <c r="E60" s="36" t="s">
        <v>309</v>
      </c>
      <c r="F60" s="37" t="s">
        <v>191</v>
      </c>
      <c r="G60" s="38" t="s">
        <v>192</v>
      </c>
      <c r="H60" s="35"/>
      <c r="I60" s="34" t="s">
        <v>50</v>
      </c>
      <c r="J60" s="39">
        <v>172.5</v>
      </c>
      <c r="K60" s="35" t="s">
        <v>64</v>
      </c>
      <c r="L60" s="39">
        <v>219.9</v>
      </c>
      <c r="M60" s="35" t="s">
        <v>64</v>
      </c>
      <c r="N60" s="39">
        <v>134.9</v>
      </c>
      <c r="O60" s="35" t="s">
        <v>64</v>
      </c>
      <c r="P60" s="39" t="s">
        <v>52</v>
      </c>
      <c r="Q60" s="35" t="s">
        <v>52</v>
      </c>
      <c r="R60" s="35"/>
      <c r="S60" s="35"/>
      <c r="T60" s="35"/>
      <c r="U60" s="40">
        <v>103.2</v>
      </c>
      <c r="V60" s="41" t="s">
        <v>310</v>
      </c>
      <c r="W60" s="42" t="s">
        <v>311</v>
      </c>
      <c r="X60" s="35"/>
      <c r="Y60" s="39">
        <v>185.47</v>
      </c>
      <c r="Z60" s="39">
        <f t="shared" si="2"/>
        <v>4850.4000000000005</v>
      </c>
      <c r="AA60" s="46"/>
      <c r="AB60" s="46"/>
      <c r="AC60" s="39">
        <f t="shared" si="1"/>
        <v>8717.09</v>
      </c>
      <c r="AD60" s="43">
        <v>10</v>
      </c>
      <c r="AE60" s="39">
        <f t="shared" si="5"/>
        <v>1854.7</v>
      </c>
      <c r="AF60" s="39"/>
      <c r="AG60" s="39"/>
      <c r="AH60" s="34"/>
      <c r="AI60" s="34"/>
      <c r="AJ60" s="34">
        <v>2</v>
      </c>
      <c r="AK60" s="34"/>
      <c r="AL60" s="34"/>
      <c r="AM60" s="34"/>
      <c r="AN60" s="34"/>
      <c r="AO60" s="34"/>
      <c r="AP60" s="34">
        <v>15</v>
      </c>
      <c r="AQ60" s="34"/>
      <c r="AR60" s="34">
        <v>15</v>
      </c>
      <c r="AS60" s="34">
        <v>5</v>
      </c>
      <c r="AT60" s="34"/>
      <c r="AU60" s="34"/>
      <c r="AV60" s="34"/>
      <c r="AW60" s="34"/>
      <c r="AX60" s="34"/>
      <c r="AY60" s="34"/>
      <c r="AZ60" s="34">
        <f t="shared" si="6"/>
        <v>37</v>
      </c>
      <c r="BA60" s="43">
        <f t="shared" si="3"/>
        <v>47</v>
      </c>
      <c r="BB60" s="34">
        <v>47</v>
      </c>
      <c r="BC60" s="43">
        <f t="shared" si="4"/>
        <v>0</v>
      </c>
      <c r="BD60" s="44" t="s">
        <v>232</v>
      </c>
    </row>
    <row r="61" spans="1:56" s="14" customFormat="1" ht="41.25" customHeight="1" thickTop="1" thickBot="1" x14ac:dyDescent="0.25">
      <c r="A61" s="47" t="s">
        <v>53</v>
      </c>
      <c r="B61" s="48" t="s">
        <v>54</v>
      </c>
      <c r="C61" s="48" t="s">
        <v>55</v>
      </c>
      <c r="D61" s="47" t="s">
        <v>193</v>
      </c>
      <c r="E61" s="49" t="s">
        <v>312</v>
      </c>
      <c r="F61" s="50" t="s">
        <v>352</v>
      </c>
      <c r="G61" s="51" t="s">
        <v>194</v>
      </c>
      <c r="H61" s="48"/>
      <c r="I61" s="52" t="s">
        <v>50</v>
      </c>
      <c r="J61" s="53">
        <v>133.47999999999999</v>
      </c>
      <c r="K61" s="48" t="s">
        <v>74</v>
      </c>
      <c r="L61" s="53">
        <v>95.12</v>
      </c>
      <c r="M61" s="48" t="s">
        <v>74</v>
      </c>
      <c r="N61" s="53">
        <v>92</v>
      </c>
      <c r="O61" s="48" t="s">
        <v>74</v>
      </c>
      <c r="P61" s="53" t="s">
        <v>52</v>
      </c>
      <c r="Q61" s="48" t="s">
        <v>52</v>
      </c>
      <c r="R61" s="48"/>
      <c r="S61" s="48"/>
      <c r="T61" s="48"/>
      <c r="U61" s="54">
        <v>98.98</v>
      </c>
      <c r="V61" s="55" t="s">
        <v>259</v>
      </c>
      <c r="W61" s="56" t="s">
        <v>260</v>
      </c>
      <c r="X61" s="48"/>
      <c r="Y61" s="53">
        <f t="shared" si="8"/>
        <v>106.87</v>
      </c>
      <c r="Z61" s="53">
        <f t="shared" si="2"/>
        <v>9700.0400000000009</v>
      </c>
      <c r="AA61" s="57"/>
      <c r="AB61" s="57"/>
      <c r="AC61" s="53">
        <f t="shared" si="1"/>
        <v>10473.26</v>
      </c>
      <c r="AD61" s="58">
        <v>10</v>
      </c>
      <c r="AE61" s="53">
        <f t="shared" si="5"/>
        <v>1068.7</v>
      </c>
      <c r="AF61" s="52">
        <v>50</v>
      </c>
      <c r="AG61" s="52" t="s">
        <v>52</v>
      </c>
      <c r="AH61" s="52" t="s">
        <v>52</v>
      </c>
      <c r="AI61" s="52" t="s">
        <v>52</v>
      </c>
      <c r="AJ61" s="52" t="s">
        <v>52</v>
      </c>
      <c r="AK61" s="52" t="s">
        <v>52</v>
      </c>
      <c r="AL61" s="52" t="s">
        <v>52</v>
      </c>
      <c r="AM61" s="52" t="s">
        <v>52</v>
      </c>
      <c r="AN61" s="52" t="s">
        <v>52</v>
      </c>
      <c r="AO61" s="52">
        <v>10</v>
      </c>
      <c r="AP61" s="52" t="s">
        <v>52</v>
      </c>
      <c r="AQ61" s="52" t="s">
        <v>52</v>
      </c>
      <c r="AR61" s="52" t="s">
        <v>52</v>
      </c>
      <c r="AS61" s="52">
        <v>3</v>
      </c>
      <c r="AT61" s="52" t="s">
        <v>52</v>
      </c>
      <c r="AU61" s="52" t="s">
        <v>52</v>
      </c>
      <c r="AV61" s="52">
        <v>3</v>
      </c>
      <c r="AW61" s="52">
        <v>20</v>
      </c>
      <c r="AX61" s="52">
        <v>2</v>
      </c>
      <c r="AY61" s="52"/>
      <c r="AZ61" s="52">
        <f t="shared" si="6"/>
        <v>88</v>
      </c>
      <c r="BA61" s="58">
        <f t="shared" si="3"/>
        <v>98</v>
      </c>
      <c r="BB61" s="52">
        <v>98</v>
      </c>
      <c r="BC61" s="58">
        <f t="shared" si="4"/>
        <v>0</v>
      </c>
      <c r="BD61" s="59" t="s">
        <v>232</v>
      </c>
    </row>
    <row r="62" spans="1:56" s="14" customFormat="1" ht="80.25" thickTop="1" thickBot="1" x14ac:dyDescent="0.25">
      <c r="A62" s="45" t="s">
        <v>53</v>
      </c>
      <c r="B62" s="35" t="s">
        <v>54</v>
      </c>
      <c r="C62" s="35" t="s">
        <v>55</v>
      </c>
      <c r="D62" s="45" t="s">
        <v>195</v>
      </c>
      <c r="E62" s="36" t="s">
        <v>313</v>
      </c>
      <c r="F62" s="37" t="s">
        <v>196</v>
      </c>
      <c r="G62" s="38" t="s">
        <v>197</v>
      </c>
      <c r="H62" s="35"/>
      <c r="I62" s="34" t="s">
        <v>50</v>
      </c>
      <c r="J62" s="39">
        <v>680</v>
      </c>
      <c r="K62" s="35" t="s">
        <v>113</v>
      </c>
      <c r="L62" s="39">
        <v>684</v>
      </c>
      <c r="M62" s="35" t="s">
        <v>113</v>
      </c>
      <c r="N62" s="39">
        <v>700</v>
      </c>
      <c r="O62" s="35" t="s">
        <v>113</v>
      </c>
      <c r="P62" s="39" t="s">
        <v>52</v>
      </c>
      <c r="Q62" s="35" t="s">
        <v>52</v>
      </c>
      <c r="R62" s="35"/>
      <c r="S62" s="35"/>
      <c r="T62" s="35"/>
      <c r="U62" s="40">
        <v>773</v>
      </c>
      <c r="V62" s="41" t="s">
        <v>314</v>
      </c>
      <c r="W62" s="42" t="s">
        <v>315</v>
      </c>
      <c r="X62" s="35"/>
      <c r="Y62" s="39">
        <v>1376</v>
      </c>
      <c r="Z62" s="39">
        <f t="shared" si="2"/>
        <v>115950</v>
      </c>
      <c r="AA62" s="46">
        <v>759.9</v>
      </c>
      <c r="AB62" s="46" t="s">
        <v>316</v>
      </c>
      <c r="AC62" s="39">
        <f t="shared" si="1"/>
        <v>206400</v>
      </c>
      <c r="AD62" s="43">
        <v>10</v>
      </c>
      <c r="AE62" s="39">
        <f t="shared" si="5"/>
        <v>13760</v>
      </c>
      <c r="AF62" s="34" t="s">
        <v>52</v>
      </c>
      <c r="AG62" s="34">
        <v>30</v>
      </c>
      <c r="AH62" s="34" t="s">
        <v>52</v>
      </c>
      <c r="AI62" s="34" t="s">
        <v>52</v>
      </c>
      <c r="AJ62" s="34" t="s">
        <v>52</v>
      </c>
      <c r="AK62" s="34" t="s">
        <v>52</v>
      </c>
      <c r="AL62" s="34" t="s">
        <v>52</v>
      </c>
      <c r="AM62" s="34" t="s">
        <v>52</v>
      </c>
      <c r="AN62" s="34" t="s">
        <v>52</v>
      </c>
      <c r="AO62" s="34">
        <v>10</v>
      </c>
      <c r="AP62" s="34" t="s">
        <v>52</v>
      </c>
      <c r="AQ62" s="34">
        <v>60</v>
      </c>
      <c r="AR62" s="34" t="s">
        <v>52</v>
      </c>
      <c r="AS62" s="34">
        <v>20</v>
      </c>
      <c r="AT62" s="34" t="s">
        <v>52</v>
      </c>
      <c r="AU62" s="34" t="s">
        <v>52</v>
      </c>
      <c r="AV62" s="34">
        <v>20</v>
      </c>
      <c r="AW62" s="34" t="s">
        <v>52</v>
      </c>
      <c r="AX62" s="34" t="s">
        <v>52</v>
      </c>
      <c r="AY62" s="34"/>
      <c r="AZ62" s="34">
        <f t="shared" si="6"/>
        <v>140</v>
      </c>
      <c r="BA62" s="43">
        <f t="shared" si="3"/>
        <v>150</v>
      </c>
      <c r="BB62" s="34">
        <v>150</v>
      </c>
      <c r="BC62" s="43">
        <f t="shared" si="4"/>
        <v>0</v>
      </c>
      <c r="BD62" s="44" t="s">
        <v>232</v>
      </c>
    </row>
    <row r="63" spans="1:56" s="14" customFormat="1" ht="46.5" thickTop="1" thickBot="1" x14ac:dyDescent="0.25">
      <c r="A63" s="45" t="s">
        <v>53</v>
      </c>
      <c r="B63" s="35" t="s">
        <v>54</v>
      </c>
      <c r="C63" s="35" t="s">
        <v>55</v>
      </c>
      <c r="D63" s="45" t="s">
        <v>198</v>
      </c>
      <c r="E63" s="36" t="s">
        <v>317</v>
      </c>
      <c r="F63" s="37" t="s">
        <v>199</v>
      </c>
      <c r="G63" s="38" t="s">
        <v>200</v>
      </c>
      <c r="H63" s="35"/>
      <c r="I63" s="34" t="s">
        <v>50</v>
      </c>
      <c r="J63" s="39">
        <v>419</v>
      </c>
      <c r="K63" s="35" t="s">
        <v>74</v>
      </c>
      <c r="L63" s="39">
        <v>438</v>
      </c>
      <c r="M63" s="35" t="s">
        <v>74</v>
      </c>
      <c r="N63" s="39">
        <v>499</v>
      </c>
      <c r="O63" s="35" t="s">
        <v>74</v>
      </c>
      <c r="P63" s="39" t="s">
        <v>52</v>
      </c>
      <c r="Q63" s="35" t="s">
        <v>52</v>
      </c>
      <c r="R63" s="35"/>
      <c r="S63" s="35"/>
      <c r="T63" s="35"/>
      <c r="U63" s="40">
        <v>278</v>
      </c>
      <c r="V63" s="41" t="s">
        <v>310</v>
      </c>
      <c r="W63" s="42" t="s">
        <v>311</v>
      </c>
      <c r="X63" s="35"/>
      <c r="Y63" s="39">
        <f t="shared" si="8"/>
        <v>452</v>
      </c>
      <c r="Z63" s="39">
        <f t="shared" si="2"/>
        <v>6116</v>
      </c>
      <c r="AA63" s="46"/>
      <c r="AB63" s="46"/>
      <c r="AC63" s="39">
        <f t="shared" si="1"/>
        <v>9944</v>
      </c>
      <c r="AD63" s="43">
        <v>0</v>
      </c>
      <c r="AE63" s="39">
        <f t="shared" si="5"/>
        <v>0</v>
      </c>
      <c r="AF63" s="34">
        <v>20</v>
      </c>
      <c r="AG63" s="34"/>
      <c r="AH63" s="34"/>
      <c r="AI63" s="34"/>
      <c r="AJ63" s="34"/>
      <c r="AK63" s="34"/>
      <c r="AL63" s="34"/>
      <c r="AM63" s="34"/>
      <c r="AN63" s="34"/>
      <c r="AO63" s="34">
        <v>2</v>
      </c>
      <c r="AP63" s="34"/>
      <c r="AQ63" s="34"/>
      <c r="AR63" s="34"/>
      <c r="AS63" s="34"/>
      <c r="AT63" s="34"/>
      <c r="AU63" s="34"/>
      <c r="AV63" s="34"/>
      <c r="AW63" s="34"/>
      <c r="AX63" s="34"/>
      <c r="AY63" s="34"/>
      <c r="AZ63" s="34">
        <f t="shared" si="6"/>
        <v>22</v>
      </c>
      <c r="BA63" s="43">
        <f t="shared" si="3"/>
        <v>22</v>
      </c>
      <c r="BB63" s="34">
        <f t="shared" si="7"/>
        <v>22</v>
      </c>
      <c r="BC63" s="43">
        <f t="shared" si="4"/>
        <v>0</v>
      </c>
      <c r="BD63" s="44" t="s">
        <v>232</v>
      </c>
    </row>
    <row r="64" spans="1:56" s="14" customFormat="1" ht="269.25" customHeight="1" thickTop="1" thickBot="1" x14ac:dyDescent="0.25">
      <c r="A64" s="45" t="s">
        <v>53</v>
      </c>
      <c r="B64" s="35" t="s">
        <v>54</v>
      </c>
      <c r="C64" s="35" t="s">
        <v>55</v>
      </c>
      <c r="D64" s="45" t="s">
        <v>201</v>
      </c>
      <c r="E64" s="36" t="s">
        <v>318</v>
      </c>
      <c r="F64" s="37" t="s">
        <v>202</v>
      </c>
      <c r="G64" s="38" t="s">
        <v>203</v>
      </c>
      <c r="H64" s="35"/>
      <c r="I64" s="34" t="s">
        <v>50</v>
      </c>
      <c r="J64" s="39">
        <v>198</v>
      </c>
      <c r="K64" s="35" t="s">
        <v>95</v>
      </c>
      <c r="L64" s="39">
        <v>204.99</v>
      </c>
      <c r="M64" s="35" t="s">
        <v>95</v>
      </c>
      <c r="N64" s="39">
        <v>264</v>
      </c>
      <c r="O64" s="35" t="s">
        <v>95</v>
      </c>
      <c r="P64" s="39" t="s">
        <v>52</v>
      </c>
      <c r="Q64" s="35" t="s">
        <v>52</v>
      </c>
      <c r="R64" s="35" t="s">
        <v>52</v>
      </c>
      <c r="S64" s="35" t="s">
        <v>52</v>
      </c>
      <c r="T64" s="35"/>
      <c r="U64" s="40">
        <v>220</v>
      </c>
      <c r="V64" s="41" t="s">
        <v>319</v>
      </c>
      <c r="W64" s="42" t="s">
        <v>320</v>
      </c>
      <c r="X64" s="35"/>
      <c r="Y64" s="39">
        <v>226.96</v>
      </c>
      <c r="Z64" s="39">
        <f t="shared" si="2"/>
        <v>5500</v>
      </c>
      <c r="AA64" s="46"/>
      <c r="AB64" s="46"/>
      <c r="AC64" s="39">
        <f t="shared" si="1"/>
        <v>5674</v>
      </c>
      <c r="AD64" s="43">
        <v>0</v>
      </c>
      <c r="AE64" s="39">
        <f t="shared" si="5"/>
        <v>0</v>
      </c>
      <c r="AF64" s="39" t="s">
        <v>52</v>
      </c>
      <c r="AG64" s="39" t="s">
        <v>52</v>
      </c>
      <c r="AH64" s="34" t="s">
        <v>52</v>
      </c>
      <c r="AI64" s="34" t="s">
        <v>52</v>
      </c>
      <c r="AJ64" s="34" t="s">
        <v>52</v>
      </c>
      <c r="AK64" s="34" t="s">
        <v>52</v>
      </c>
      <c r="AL64" s="34" t="s">
        <v>52</v>
      </c>
      <c r="AM64" s="34" t="s">
        <v>52</v>
      </c>
      <c r="AN64" s="34" t="s">
        <v>52</v>
      </c>
      <c r="AO64" s="34" t="s">
        <v>52</v>
      </c>
      <c r="AP64" s="34" t="s">
        <v>52</v>
      </c>
      <c r="AQ64" s="34" t="s">
        <v>52</v>
      </c>
      <c r="AR64" s="34" t="s">
        <v>52</v>
      </c>
      <c r="AS64" s="34" t="s">
        <v>52</v>
      </c>
      <c r="AT64" s="34" t="s">
        <v>52</v>
      </c>
      <c r="AU64" s="34" t="s">
        <v>52</v>
      </c>
      <c r="AV64" s="34" t="s">
        <v>52</v>
      </c>
      <c r="AW64" s="34" t="s">
        <v>52</v>
      </c>
      <c r="AX64" s="34">
        <v>25</v>
      </c>
      <c r="AY64" s="34"/>
      <c r="AZ64" s="34">
        <f t="shared" si="6"/>
        <v>25</v>
      </c>
      <c r="BA64" s="43">
        <f t="shared" si="3"/>
        <v>25</v>
      </c>
      <c r="BB64" s="34">
        <f t="shared" si="7"/>
        <v>25</v>
      </c>
      <c r="BC64" s="43">
        <f t="shared" si="4"/>
        <v>0</v>
      </c>
      <c r="BD64" s="44" t="s">
        <v>232</v>
      </c>
    </row>
    <row r="65" spans="1:56" s="14" customFormat="1" ht="81" customHeight="1" thickTop="1" thickBot="1" x14ac:dyDescent="0.25">
      <c r="A65" s="45" t="s">
        <v>53</v>
      </c>
      <c r="B65" s="35" t="s">
        <v>54</v>
      </c>
      <c r="C65" s="35" t="s">
        <v>55</v>
      </c>
      <c r="D65" s="45" t="s">
        <v>204</v>
      </c>
      <c r="E65" s="36" t="s">
        <v>321</v>
      </c>
      <c r="F65" s="37" t="s">
        <v>205</v>
      </c>
      <c r="G65" s="38" t="s">
        <v>206</v>
      </c>
      <c r="H65" s="35"/>
      <c r="I65" s="34" t="s">
        <v>50</v>
      </c>
      <c r="J65" s="39">
        <v>1799</v>
      </c>
      <c r="K65" s="35" t="s">
        <v>64</v>
      </c>
      <c r="L65" s="39">
        <v>1650</v>
      </c>
      <c r="M65" s="35" t="s">
        <v>64</v>
      </c>
      <c r="N65" s="39">
        <v>1521.63</v>
      </c>
      <c r="O65" s="35" t="s">
        <v>64</v>
      </c>
      <c r="P65" s="39" t="s">
        <v>52</v>
      </c>
      <c r="Q65" s="35" t="s">
        <v>52</v>
      </c>
      <c r="R65" s="35"/>
      <c r="S65" s="35"/>
      <c r="T65" s="35"/>
      <c r="U65" s="40">
        <v>694</v>
      </c>
      <c r="V65" s="41" t="s">
        <v>322</v>
      </c>
      <c r="W65" s="42" t="s">
        <v>323</v>
      </c>
      <c r="X65" s="35"/>
      <c r="Y65" s="39">
        <v>2286</v>
      </c>
      <c r="Z65" s="39">
        <f t="shared" si="2"/>
        <v>20126</v>
      </c>
      <c r="AA65" s="46"/>
      <c r="AB65" s="46"/>
      <c r="AC65" s="39">
        <f t="shared" si="1"/>
        <v>66294</v>
      </c>
      <c r="AD65" s="43">
        <v>5</v>
      </c>
      <c r="AE65" s="39">
        <f t="shared" si="5"/>
        <v>11430</v>
      </c>
      <c r="AF65" s="34" t="s">
        <v>52</v>
      </c>
      <c r="AG65" s="34">
        <v>5</v>
      </c>
      <c r="AH65" s="34" t="s">
        <v>52</v>
      </c>
      <c r="AI65" s="34" t="s">
        <v>52</v>
      </c>
      <c r="AJ65" s="34">
        <v>3</v>
      </c>
      <c r="AK65" s="34">
        <v>2</v>
      </c>
      <c r="AL65" s="34" t="s">
        <v>52</v>
      </c>
      <c r="AM65" s="34" t="s">
        <v>52</v>
      </c>
      <c r="AN65" s="34" t="s">
        <v>52</v>
      </c>
      <c r="AO65" s="34" t="s">
        <v>52</v>
      </c>
      <c r="AP65" s="34">
        <v>10</v>
      </c>
      <c r="AQ65" s="34" t="s">
        <v>52</v>
      </c>
      <c r="AR65" s="34" t="s">
        <v>52</v>
      </c>
      <c r="AS65" s="34">
        <v>2</v>
      </c>
      <c r="AT65" s="34" t="s">
        <v>52</v>
      </c>
      <c r="AU65" s="34" t="s">
        <v>52</v>
      </c>
      <c r="AV65" s="34">
        <v>2</v>
      </c>
      <c r="AW65" s="34" t="s">
        <v>52</v>
      </c>
      <c r="AX65" s="34" t="s">
        <v>52</v>
      </c>
      <c r="AY65" s="34"/>
      <c r="AZ65" s="34">
        <f t="shared" si="6"/>
        <v>24</v>
      </c>
      <c r="BA65" s="43">
        <f t="shared" si="3"/>
        <v>29</v>
      </c>
      <c r="BB65" s="34">
        <v>29</v>
      </c>
      <c r="BC65" s="43">
        <f t="shared" si="4"/>
        <v>0</v>
      </c>
      <c r="BD65" s="44" t="s">
        <v>232</v>
      </c>
    </row>
    <row r="66" spans="1:56" s="14" customFormat="1" ht="81" customHeight="1" thickTop="1" thickBot="1" x14ac:dyDescent="0.25">
      <c r="A66" s="45" t="s">
        <v>53</v>
      </c>
      <c r="B66" s="35" t="s">
        <v>54</v>
      </c>
      <c r="C66" s="35" t="s">
        <v>55</v>
      </c>
      <c r="D66" s="45" t="s">
        <v>207</v>
      </c>
      <c r="E66" s="36" t="s">
        <v>324</v>
      </c>
      <c r="F66" s="37" t="s">
        <v>208</v>
      </c>
      <c r="G66" s="38" t="s">
        <v>209</v>
      </c>
      <c r="H66" s="35"/>
      <c r="I66" s="34" t="s">
        <v>50</v>
      </c>
      <c r="J66" s="39">
        <v>2299</v>
      </c>
      <c r="K66" s="35" t="s">
        <v>78</v>
      </c>
      <c r="L66" s="39">
        <v>1490</v>
      </c>
      <c r="M66" s="35" t="s">
        <v>78</v>
      </c>
      <c r="N66" s="39">
        <v>1600</v>
      </c>
      <c r="O66" s="35" t="s">
        <v>78</v>
      </c>
      <c r="P66" s="39" t="s">
        <v>52</v>
      </c>
      <c r="Q66" s="35" t="s">
        <v>52</v>
      </c>
      <c r="R66" s="35"/>
      <c r="S66" s="35"/>
      <c r="T66" s="35"/>
      <c r="U66" s="40">
        <v>919</v>
      </c>
      <c r="V66" s="41" t="s">
        <v>322</v>
      </c>
      <c r="W66" s="42" t="s">
        <v>323</v>
      </c>
      <c r="X66" s="35"/>
      <c r="Y66" s="39">
        <f t="shared" si="8"/>
        <v>1796.33</v>
      </c>
      <c r="Z66" s="39">
        <f t="shared" si="2"/>
        <v>17461</v>
      </c>
      <c r="AA66" s="46"/>
      <c r="AB66" s="46"/>
      <c r="AC66" s="39">
        <f t="shared" si="1"/>
        <v>34130.269999999997</v>
      </c>
      <c r="AD66" s="43">
        <v>5</v>
      </c>
      <c r="AE66" s="39">
        <f t="shared" si="5"/>
        <v>8981.65</v>
      </c>
      <c r="AF66" s="34" t="s">
        <v>52</v>
      </c>
      <c r="AG66" s="34">
        <v>8</v>
      </c>
      <c r="AH66" s="34" t="s">
        <v>52</v>
      </c>
      <c r="AI66" s="34" t="s">
        <v>52</v>
      </c>
      <c r="AJ66" s="34" t="s">
        <v>52</v>
      </c>
      <c r="AK66" s="34">
        <v>2</v>
      </c>
      <c r="AL66" s="34" t="s">
        <v>52</v>
      </c>
      <c r="AM66" s="34" t="s">
        <v>52</v>
      </c>
      <c r="AN66" s="34" t="s">
        <v>52</v>
      </c>
      <c r="AO66" s="34" t="s">
        <v>52</v>
      </c>
      <c r="AP66" s="34" t="s">
        <v>52</v>
      </c>
      <c r="AQ66" s="34" t="s">
        <v>52</v>
      </c>
      <c r="AR66" s="34" t="s">
        <v>52</v>
      </c>
      <c r="AS66" s="34">
        <v>2</v>
      </c>
      <c r="AT66" s="34" t="s">
        <v>52</v>
      </c>
      <c r="AU66" s="34" t="s">
        <v>52</v>
      </c>
      <c r="AV66" s="34">
        <v>2</v>
      </c>
      <c r="AW66" s="34" t="s">
        <v>52</v>
      </c>
      <c r="AX66" s="34" t="s">
        <v>52</v>
      </c>
      <c r="AY66" s="34"/>
      <c r="AZ66" s="34">
        <f t="shared" si="6"/>
        <v>14</v>
      </c>
      <c r="BA66" s="43">
        <f t="shared" si="3"/>
        <v>19</v>
      </c>
      <c r="BB66" s="34">
        <v>19</v>
      </c>
      <c r="BC66" s="43">
        <f t="shared" si="4"/>
        <v>0</v>
      </c>
      <c r="BD66" s="44" t="s">
        <v>232</v>
      </c>
    </row>
    <row r="67" spans="1:56" s="14" customFormat="1" ht="65.25" thickTop="1" thickBot="1" x14ac:dyDescent="0.25">
      <c r="A67" s="47" t="s">
        <v>53</v>
      </c>
      <c r="B67" s="48" t="s">
        <v>54</v>
      </c>
      <c r="C67" s="48" t="s">
        <v>55</v>
      </c>
      <c r="D67" s="47" t="s">
        <v>210</v>
      </c>
      <c r="E67" s="49" t="s">
        <v>325</v>
      </c>
      <c r="F67" s="50" t="s">
        <v>211</v>
      </c>
      <c r="G67" s="51" t="s">
        <v>212</v>
      </c>
      <c r="H67" s="48"/>
      <c r="I67" s="52" t="s">
        <v>50</v>
      </c>
      <c r="J67" s="53">
        <v>369</v>
      </c>
      <c r="K67" s="48" t="s">
        <v>213</v>
      </c>
      <c r="L67" s="53">
        <v>449.9</v>
      </c>
      <c r="M67" s="48" t="s">
        <v>213</v>
      </c>
      <c r="N67" s="53">
        <v>419</v>
      </c>
      <c r="O67" s="48" t="s">
        <v>213</v>
      </c>
      <c r="P67" s="53" t="s">
        <v>52</v>
      </c>
      <c r="Q67" s="48" t="s">
        <v>52</v>
      </c>
      <c r="R67" s="48" t="s">
        <v>52</v>
      </c>
      <c r="S67" s="48" t="s">
        <v>52</v>
      </c>
      <c r="T67" s="48"/>
      <c r="U67" s="54">
        <v>268.99</v>
      </c>
      <c r="V67" s="55" t="s">
        <v>326</v>
      </c>
      <c r="W67" s="56" t="s">
        <v>327</v>
      </c>
      <c r="X67" s="48"/>
      <c r="Y67" s="53">
        <f t="shared" si="8"/>
        <v>412.63</v>
      </c>
      <c r="Z67" s="53">
        <f t="shared" si="2"/>
        <v>52722.04</v>
      </c>
      <c r="AA67" s="57"/>
      <c r="AB67" s="57"/>
      <c r="AC67" s="53">
        <f t="shared" si="1"/>
        <v>80875.48</v>
      </c>
      <c r="AD67" s="58">
        <v>0</v>
      </c>
      <c r="AE67" s="53">
        <f t="shared" si="5"/>
        <v>0</v>
      </c>
      <c r="AF67" s="53" t="s">
        <v>52</v>
      </c>
      <c r="AG67" s="53" t="s">
        <v>52</v>
      </c>
      <c r="AH67" s="52" t="s">
        <v>52</v>
      </c>
      <c r="AI67" s="52" t="s">
        <v>52</v>
      </c>
      <c r="AJ67" s="52" t="s">
        <v>52</v>
      </c>
      <c r="AK67" s="52" t="s">
        <v>52</v>
      </c>
      <c r="AL67" s="52" t="s">
        <v>52</v>
      </c>
      <c r="AM67" s="52" t="s">
        <v>52</v>
      </c>
      <c r="AN67" s="52">
        <v>110</v>
      </c>
      <c r="AO67" s="52">
        <v>20</v>
      </c>
      <c r="AP67" s="52" t="s">
        <v>52</v>
      </c>
      <c r="AQ67" s="52" t="s">
        <v>52</v>
      </c>
      <c r="AR67" s="52">
        <f>10+1</f>
        <v>11</v>
      </c>
      <c r="AS67" s="52">
        <v>10</v>
      </c>
      <c r="AT67" s="52" t="s">
        <v>52</v>
      </c>
      <c r="AU67" s="52" t="s">
        <v>52</v>
      </c>
      <c r="AV67" s="52">
        <v>10</v>
      </c>
      <c r="AW67" s="52">
        <v>25</v>
      </c>
      <c r="AX67" s="52">
        <v>10</v>
      </c>
      <c r="AY67" s="52"/>
      <c r="AZ67" s="52">
        <f t="shared" si="6"/>
        <v>196</v>
      </c>
      <c r="BA67" s="58">
        <f t="shared" si="3"/>
        <v>196</v>
      </c>
      <c r="BB67" s="52">
        <v>196</v>
      </c>
      <c r="BC67" s="58">
        <f t="shared" si="4"/>
        <v>0</v>
      </c>
      <c r="BD67" s="59" t="s">
        <v>232</v>
      </c>
    </row>
    <row r="68" spans="1:56" ht="48.75" customHeight="1" thickTop="1" thickBot="1" x14ac:dyDescent="0.3">
      <c r="A68" s="45" t="s">
        <v>53</v>
      </c>
      <c r="B68" s="35" t="s">
        <v>54</v>
      </c>
      <c r="C68" s="35" t="s">
        <v>55</v>
      </c>
      <c r="D68" s="45" t="s">
        <v>215</v>
      </c>
      <c r="E68" s="36" t="s">
        <v>328</v>
      </c>
      <c r="F68" s="37" t="s">
        <v>216</v>
      </c>
      <c r="G68" s="38" t="s">
        <v>217</v>
      </c>
      <c r="H68" s="35"/>
      <c r="I68" s="34" t="s">
        <v>50</v>
      </c>
      <c r="J68" s="39">
        <v>229</v>
      </c>
      <c r="K68" s="35" t="s">
        <v>214</v>
      </c>
      <c r="L68" s="39">
        <v>119.9</v>
      </c>
      <c r="M68" s="35" t="s">
        <v>214</v>
      </c>
      <c r="N68" s="39">
        <v>219.9</v>
      </c>
      <c r="O68" s="35" t="s">
        <v>214</v>
      </c>
      <c r="P68" s="39" t="s">
        <v>52</v>
      </c>
      <c r="Q68" s="35" t="s">
        <v>52</v>
      </c>
      <c r="R68" s="35" t="s">
        <v>52</v>
      </c>
      <c r="S68" s="35" t="s">
        <v>52</v>
      </c>
      <c r="T68" s="35"/>
      <c r="U68" s="40">
        <v>140.99</v>
      </c>
      <c r="V68" s="41" t="s">
        <v>326</v>
      </c>
      <c r="W68" s="42" t="s">
        <v>327</v>
      </c>
      <c r="X68" s="35"/>
      <c r="Y68" s="39">
        <f t="shared" si="8"/>
        <v>189.6</v>
      </c>
      <c r="Z68" s="39">
        <f>U68*BB68</f>
        <v>4652.67</v>
      </c>
      <c r="AA68" s="46"/>
      <c r="AB68" s="46"/>
      <c r="AC68" s="39">
        <f t="shared" si="1"/>
        <v>6256.8</v>
      </c>
      <c r="AD68" s="43">
        <v>10</v>
      </c>
      <c r="AE68" s="39">
        <f t="shared" si="5"/>
        <v>1896</v>
      </c>
      <c r="AF68" s="39" t="s">
        <v>52</v>
      </c>
      <c r="AG68" s="39" t="s">
        <v>52</v>
      </c>
      <c r="AH68" s="34" t="s">
        <v>52</v>
      </c>
      <c r="AI68" s="34">
        <v>2</v>
      </c>
      <c r="AJ68" s="34" t="s">
        <v>52</v>
      </c>
      <c r="AK68" s="34">
        <v>2</v>
      </c>
      <c r="AL68" s="34" t="s">
        <v>52</v>
      </c>
      <c r="AM68" s="34" t="s">
        <v>52</v>
      </c>
      <c r="AN68" s="34">
        <v>15</v>
      </c>
      <c r="AO68" s="34" t="s">
        <v>52</v>
      </c>
      <c r="AP68" s="34" t="s">
        <v>52</v>
      </c>
      <c r="AQ68" s="34" t="s">
        <v>52</v>
      </c>
      <c r="AR68" s="34" t="s">
        <v>52</v>
      </c>
      <c r="AS68" s="34">
        <v>1</v>
      </c>
      <c r="AT68" s="34" t="s">
        <v>52</v>
      </c>
      <c r="AU68" s="34" t="s">
        <v>52</v>
      </c>
      <c r="AV68" s="34">
        <v>1</v>
      </c>
      <c r="AW68" s="34" t="s">
        <v>52</v>
      </c>
      <c r="AX68" s="34">
        <v>2</v>
      </c>
      <c r="AY68" s="34"/>
      <c r="AZ68" s="34">
        <f t="shared" si="6"/>
        <v>23</v>
      </c>
      <c r="BA68" s="43">
        <f t="shared" si="3"/>
        <v>33</v>
      </c>
      <c r="BB68" s="34">
        <v>33</v>
      </c>
      <c r="BC68" s="43">
        <f t="shared" si="4"/>
        <v>0</v>
      </c>
      <c r="BD68" s="44" t="s">
        <v>232</v>
      </c>
    </row>
    <row r="69" spans="1:56" ht="18.75" customHeight="1" thickTop="1" thickBot="1" x14ac:dyDescent="0.4">
      <c r="A69" s="80">
        <f>SUM(I15:I68)</f>
        <v>0</v>
      </c>
      <c r="B69" s="80"/>
      <c r="C69" s="80"/>
      <c r="D69" s="112"/>
      <c r="E69" s="80"/>
      <c r="F69" s="112"/>
      <c r="G69" s="112"/>
      <c r="H69" s="80"/>
      <c r="I69" s="80"/>
      <c r="J69" s="80"/>
      <c r="K69" s="80"/>
      <c r="L69" s="80"/>
      <c r="M69" s="80"/>
      <c r="N69" s="80"/>
      <c r="O69" s="80"/>
      <c r="P69" s="80"/>
      <c r="Q69" s="80"/>
      <c r="R69" s="80"/>
      <c r="S69" s="80"/>
      <c r="T69" s="80"/>
      <c r="U69" s="81"/>
      <c r="V69" s="81"/>
      <c r="W69" s="81"/>
      <c r="X69" s="81"/>
      <c r="Y69" s="82" t="s">
        <v>341</v>
      </c>
      <c r="Z69" s="83">
        <v>1592052.6</v>
      </c>
      <c r="AA69" s="81"/>
      <c r="AB69" s="81"/>
      <c r="AC69" s="84">
        <v>3319923.08</v>
      </c>
      <c r="AD69" s="85" t="s">
        <v>329</v>
      </c>
      <c r="AE69" s="86">
        <f>SUM(AE15:AE68)</f>
        <v>376847.25</v>
      </c>
      <c r="AF69" s="80"/>
      <c r="AG69" s="80"/>
      <c r="AH69" s="80"/>
      <c r="AI69" s="80"/>
      <c r="AJ69" s="80"/>
      <c r="AK69" s="80"/>
      <c r="AL69" s="80"/>
      <c r="AM69" s="80"/>
      <c r="AN69" s="80"/>
      <c r="AO69" s="80"/>
      <c r="AP69" s="80"/>
      <c r="AQ69" s="80"/>
      <c r="AR69" s="80"/>
      <c r="AS69" s="80"/>
      <c r="AT69" s="80"/>
      <c r="AU69" s="80"/>
      <c r="AV69" s="80"/>
      <c r="AW69" s="80"/>
      <c r="AX69" s="80"/>
      <c r="AY69" s="80"/>
      <c r="AZ69" s="80"/>
      <c r="BA69" s="80"/>
      <c r="BB69" s="87">
        <f>SUM(BB14:BB68)</f>
        <v>11500</v>
      </c>
      <c r="BC69" s="87"/>
      <c r="BD69" s="88"/>
    </row>
    <row r="70" spans="1:56" ht="18.75" customHeight="1" thickTop="1" thickBot="1" x14ac:dyDescent="0.3">
      <c r="A70" s="106" t="s">
        <v>218</v>
      </c>
      <c r="B70" s="107"/>
      <c r="C70" s="107"/>
      <c r="D70" s="107"/>
      <c r="E70" s="107"/>
      <c r="F70" s="88"/>
      <c r="G70" s="88"/>
      <c r="H70" s="89"/>
      <c r="I70" s="90"/>
      <c r="J70" s="91"/>
      <c r="K70" s="89"/>
      <c r="L70" s="91"/>
      <c r="M70" s="89"/>
      <c r="N70" s="91"/>
      <c r="O70" s="89"/>
      <c r="P70" s="91"/>
      <c r="Q70" s="89"/>
      <c r="R70" s="89"/>
      <c r="S70" s="92" t="s">
        <v>219</v>
      </c>
      <c r="T70" s="93">
        <f>SUM(T15:T69)</f>
        <v>611841.02</v>
      </c>
      <c r="U70" s="94"/>
      <c r="V70" s="94"/>
      <c r="W70" s="94"/>
      <c r="X70" s="94"/>
      <c r="Y70" s="91"/>
      <c r="Z70" s="91"/>
      <c r="AA70" s="95"/>
      <c r="AB70" s="95"/>
      <c r="AC70" s="95"/>
      <c r="AD70" s="95"/>
      <c r="AE70" s="95"/>
      <c r="AF70" s="91"/>
      <c r="AG70" s="91"/>
      <c r="AH70" s="89"/>
      <c r="AI70" s="89"/>
      <c r="AJ70" s="89"/>
      <c r="AK70" s="89"/>
      <c r="AL70" s="89"/>
      <c r="AM70" s="89"/>
      <c r="AN70" s="89"/>
      <c r="AO70" s="89"/>
      <c r="AP70" s="89"/>
      <c r="AQ70" s="89"/>
      <c r="AR70" s="89"/>
      <c r="AS70" s="89"/>
      <c r="AT70" s="89"/>
      <c r="AU70" s="89"/>
      <c r="AV70" s="89"/>
      <c r="AW70" s="89"/>
      <c r="AX70" s="89"/>
      <c r="AY70" s="89"/>
      <c r="AZ70" s="89"/>
      <c r="BA70" s="89"/>
      <c r="BB70" s="94"/>
      <c r="BC70" s="94"/>
      <c r="BD70" s="89"/>
    </row>
    <row r="71" spans="1:56" ht="18.75" customHeight="1" thickTop="1" x14ac:dyDescent="0.25">
      <c r="A71" s="17"/>
      <c r="B71" s="17"/>
      <c r="C71" s="17"/>
      <c r="H71" s="17"/>
      <c r="K71" s="17"/>
      <c r="M71" s="17"/>
      <c r="O71" s="17"/>
      <c r="Q71" s="17"/>
      <c r="R71" s="17"/>
      <c r="S71" s="17"/>
      <c r="T71" s="17"/>
      <c r="U71" s="23"/>
      <c r="V71" s="23"/>
      <c r="W71" s="23"/>
      <c r="X71" s="23"/>
      <c r="Y71" s="16"/>
      <c r="Z71" s="16"/>
      <c r="AA71" s="24"/>
      <c r="AB71" s="24"/>
      <c r="AC71" s="24"/>
      <c r="AD71" s="24"/>
      <c r="AE71" s="24"/>
      <c r="AF71" s="16"/>
      <c r="AG71" s="16"/>
      <c r="AH71" s="17"/>
      <c r="AI71" s="17"/>
      <c r="AJ71" s="17"/>
      <c r="AK71" s="17"/>
      <c r="AL71" s="17"/>
      <c r="AM71" s="17"/>
      <c r="AN71" s="17"/>
      <c r="AO71" s="17"/>
      <c r="AP71" s="17"/>
      <c r="AQ71" s="17"/>
      <c r="AR71" s="17"/>
      <c r="AS71" s="17"/>
      <c r="AT71" s="17"/>
      <c r="AU71" s="17"/>
      <c r="AV71" s="17"/>
      <c r="AW71" s="17"/>
      <c r="AX71" s="17"/>
      <c r="AY71" s="17"/>
      <c r="AZ71" s="17"/>
      <c r="BA71" s="17"/>
      <c r="BB71" s="23"/>
      <c r="BC71" s="23"/>
      <c r="BD71" s="17"/>
    </row>
    <row r="72" spans="1:56" ht="18.75" customHeight="1" x14ac:dyDescent="0.25">
      <c r="A72" s="17"/>
      <c r="B72" s="17"/>
      <c r="C72" s="17"/>
      <c r="H72" s="17"/>
      <c r="K72" s="17"/>
      <c r="M72" s="17"/>
      <c r="O72" s="17"/>
      <c r="Q72" s="17"/>
      <c r="R72" s="17"/>
      <c r="S72" s="17"/>
      <c r="T72" s="17"/>
      <c r="U72" s="23"/>
      <c r="V72" s="23"/>
      <c r="W72" s="23"/>
      <c r="X72" s="23"/>
      <c r="Y72" s="16"/>
      <c r="Z72" s="16"/>
      <c r="AA72" s="24"/>
      <c r="AB72" s="24"/>
      <c r="AC72" s="24"/>
      <c r="AD72" s="24"/>
      <c r="AE72" s="24"/>
      <c r="AF72" s="16"/>
      <c r="AG72" s="16"/>
      <c r="AH72" s="17">
        <f>SUM(AH15:BB68)</f>
        <v>41807</v>
      </c>
      <c r="AI72" s="17"/>
      <c r="AJ72" s="17"/>
      <c r="AK72" s="17"/>
      <c r="AL72" s="17"/>
      <c r="AM72" s="17"/>
      <c r="AN72" s="17"/>
      <c r="AO72" s="17"/>
      <c r="AP72" s="17"/>
      <c r="AQ72" s="17"/>
      <c r="AR72" s="17"/>
      <c r="AS72" s="17"/>
      <c r="AT72" s="17"/>
      <c r="AU72" s="17"/>
      <c r="AV72" s="17"/>
      <c r="AW72" s="17"/>
      <c r="AX72" s="17"/>
      <c r="AY72" s="17"/>
      <c r="AZ72" s="17"/>
      <c r="BA72" s="17"/>
      <c r="BB72" s="23"/>
      <c r="BC72" s="23"/>
      <c r="BD72" s="17"/>
    </row>
    <row r="73" spans="1:56" ht="18.75" customHeight="1" thickBot="1" x14ac:dyDescent="0.3">
      <c r="A73" s="17"/>
      <c r="B73" s="17"/>
      <c r="C73" s="17"/>
      <c r="H73" s="17"/>
      <c r="K73" s="17"/>
      <c r="M73" s="17"/>
      <c r="O73" s="17"/>
      <c r="Q73" s="17"/>
      <c r="R73" s="17"/>
      <c r="S73" s="17"/>
      <c r="T73" s="17"/>
      <c r="U73" s="23"/>
      <c r="V73" s="23"/>
      <c r="W73" s="23"/>
      <c r="X73" s="23"/>
      <c r="Y73" s="16"/>
      <c r="Z73" s="16"/>
      <c r="AA73" s="24"/>
      <c r="AB73" s="24"/>
      <c r="AC73" s="24"/>
      <c r="AD73" s="24"/>
      <c r="AE73" s="24"/>
      <c r="AF73" s="16"/>
      <c r="AG73" s="16"/>
      <c r="AH73" s="17"/>
      <c r="AI73" s="17"/>
      <c r="AJ73" s="17"/>
      <c r="AK73" s="17"/>
      <c r="AL73" s="17"/>
      <c r="AM73" s="17"/>
      <c r="AN73" s="17"/>
      <c r="AO73" s="17"/>
      <c r="AP73" s="17"/>
      <c r="AQ73" s="17"/>
      <c r="AR73" s="17"/>
      <c r="AS73" s="17"/>
      <c r="AT73" s="17"/>
      <c r="AU73" s="17"/>
      <c r="AV73" s="17"/>
      <c r="AW73" s="17"/>
      <c r="AX73" s="17"/>
      <c r="AY73" s="17"/>
      <c r="AZ73" s="17"/>
      <c r="BA73" s="17"/>
      <c r="BB73" s="23"/>
      <c r="BC73" s="23"/>
      <c r="BD73" s="17"/>
    </row>
    <row r="74" spans="1:56" ht="18.75" customHeight="1" thickTop="1" thickBot="1" x14ac:dyDescent="0.3">
      <c r="A74" s="17"/>
      <c r="B74" s="17"/>
      <c r="C74" s="96" t="s">
        <v>330</v>
      </c>
      <c r="H74" s="17"/>
      <c r="K74" s="17"/>
      <c r="M74" s="17"/>
      <c r="O74" s="17"/>
      <c r="Q74" s="17"/>
      <c r="R74" s="17"/>
      <c r="S74" s="17"/>
      <c r="T74" s="17"/>
      <c r="U74" s="23"/>
      <c r="V74" s="23"/>
      <c r="W74" s="23"/>
      <c r="X74" s="23"/>
      <c r="Y74" s="16"/>
      <c r="Z74" s="16"/>
      <c r="AA74" s="24"/>
      <c r="AB74" s="24"/>
      <c r="AC74" s="24"/>
      <c r="AD74" s="24"/>
      <c r="AE74" s="24"/>
      <c r="AF74" s="16"/>
      <c r="AG74" s="16"/>
      <c r="AH74" s="17"/>
      <c r="AI74" s="17"/>
      <c r="AJ74" s="17"/>
      <c r="AK74" s="17"/>
      <c r="AL74" s="17"/>
      <c r="AM74" s="17"/>
      <c r="AN74" s="17"/>
      <c r="AO74" s="17"/>
      <c r="AP74" s="17"/>
      <c r="AQ74" s="17"/>
      <c r="AR74" s="17"/>
      <c r="AS74" s="17"/>
      <c r="AT74" s="17"/>
      <c r="AU74" s="17"/>
      <c r="AV74" s="17"/>
      <c r="AW74" s="17"/>
      <c r="AX74" s="17"/>
      <c r="AY74" s="17"/>
      <c r="AZ74" s="17"/>
      <c r="BA74" s="17"/>
      <c r="BB74" s="23"/>
      <c r="BC74" s="23"/>
      <c r="BD74" s="17"/>
    </row>
    <row r="75" spans="1:56" ht="18.75" customHeight="1" thickTop="1" thickBot="1" x14ac:dyDescent="0.3">
      <c r="A75" s="108" t="s">
        <v>331</v>
      </c>
      <c r="B75" s="108"/>
      <c r="C75" s="97">
        <v>2</v>
      </c>
      <c r="H75" s="17"/>
      <c r="K75" s="17"/>
      <c r="M75" s="17"/>
      <c r="O75" s="17"/>
      <c r="Q75" s="17"/>
      <c r="R75" s="17"/>
      <c r="S75" s="17"/>
      <c r="T75" s="17"/>
      <c r="U75" s="23"/>
      <c r="V75" s="23"/>
      <c r="W75" s="23"/>
      <c r="X75" s="23"/>
      <c r="Y75" s="16"/>
      <c r="Z75" s="16"/>
      <c r="AA75" s="24"/>
      <c r="AB75" s="24"/>
      <c r="AC75" s="24"/>
      <c r="AD75" s="24"/>
      <c r="AE75" s="24"/>
      <c r="AF75" s="16"/>
      <c r="AG75" s="16"/>
      <c r="AH75" s="17"/>
      <c r="AI75" s="17"/>
      <c r="AJ75" s="17"/>
      <c r="AK75" s="17"/>
      <c r="AL75" s="17"/>
      <c r="AM75" s="17"/>
      <c r="AN75" s="17"/>
      <c r="AO75" s="17"/>
      <c r="AP75" s="17"/>
      <c r="AQ75" s="17"/>
      <c r="AR75" s="17"/>
      <c r="AS75" s="17"/>
      <c r="AT75" s="17"/>
      <c r="AU75" s="17"/>
      <c r="AV75" s="17"/>
      <c r="AW75" s="17"/>
      <c r="AX75" s="17"/>
      <c r="AY75" s="17"/>
      <c r="AZ75" s="17"/>
      <c r="BA75" s="17"/>
      <c r="BB75" s="23"/>
      <c r="BC75" s="23"/>
      <c r="BD75" s="17"/>
    </row>
    <row r="76" spans="1:56" ht="18.75" customHeight="1" thickTop="1" thickBot="1" x14ac:dyDescent="0.3">
      <c r="A76" s="98" t="s">
        <v>332</v>
      </c>
      <c r="B76" s="99" t="s">
        <v>333</v>
      </c>
      <c r="C76" s="96" t="s">
        <v>334</v>
      </c>
      <c r="H76" s="17"/>
      <c r="K76" s="17"/>
      <c r="M76" s="17"/>
      <c r="O76" s="17"/>
      <c r="Q76" s="17"/>
      <c r="R76" s="17"/>
      <c r="S76" s="17"/>
      <c r="T76" s="17"/>
      <c r="U76" s="23"/>
      <c r="V76" s="23"/>
      <c r="W76" s="23"/>
      <c r="X76" s="23"/>
      <c r="Y76" s="16"/>
      <c r="Z76" s="16"/>
      <c r="AA76" s="24"/>
      <c r="AB76" s="24"/>
      <c r="AC76" s="24"/>
      <c r="AD76" s="24"/>
      <c r="AE76" s="24"/>
      <c r="AF76" s="16"/>
      <c r="AG76" s="16"/>
      <c r="AH76" s="17"/>
      <c r="AI76" s="17"/>
      <c r="AJ76" s="17"/>
      <c r="AK76" s="17"/>
      <c r="AL76" s="17"/>
      <c r="AM76" s="17"/>
      <c r="AN76" s="17"/>
      <c r="AO76" s="17"/>
      <c r="AP76" s="17"/>
      <c r="AQ76" s="17"/>
      <c r="AR76" s="17"/>
      <c r="AS76" s="17"/>
      <c r="AT76" s="17"/>
      <c r="AU76" s="17"/>
      <c r="AV76" s="17"/>
      <c r="AW76" s="17"/>
      <c r="AX76" s="17"/>
      <c r="AY76" s="17"/>
      <c r="AZ76" s="17"/>
      <c r="BA76" s="17"/>
      <c r="BB76" s="23"/>
      <c r="BC76" s="23"/>
      <c r="BD76" s="17"/>
    </row>
    <row r="77" spans="1:56" ht="18.75" customHeight="1" thickTop="1" thickBot="1" x14ac:dyDescent="0.3">
      <c r="A77" s="100" t="s">
        <v>335</v>
      </c>
      <c r="B77" s="94">
        <v>2</v>
      </c>
      <c r="C77" s="101">
        <f>B77/C75</f>
        <v>1</v>
      </c>
      <c r="H77" s="17"/>
      <c r="K77" s="17"/>
      <c r="M77" s="17"/>
      <c r="O77" s="17"/>
      <c r="Q77" s="17"/>
      <c r="R77" s="17"/>
      <c r="S77" s="17"/>
      <c r="T77" s="17"/>
      <c r="U77" s="23"/>
      <c r="V77" s="23"/>
      <c r="W77" s="23"/>
      <c r="X77" s="23"/>
      <c r="Y77" s="16"/>
      <c r="Z77" s="16"/>
      <c r="AA77" s="24"/>
      <c r="AB77" s="24"/>
      <c r="AC77" s="102" t="s">
        <v>342</v>
      </c>
      <c r="AD77" s="103">
        <f>AE69+Z69</f>
        <v>1968899.85</v>
      </c>
      <c r="AE77" s="24"/>
      <c r="AF77" s="16"/>
      <c r="AG77" s="16"/>
      <c r="AH77" s="17"/>
      <c r="AI77" s="17"/>
      <c r="AJ77" s="17"/>
      <c r="AK77" s="17"/>
      <c r="AL77" s="17"/>
      <c r="AM77" s="17"/>
      <c r="AN77" s="17"/>
      <c r="AO77" s="17"/>
      <c r="AP77" s="17"/>
      <c r="AQ77" s="17"/>
      <c r="AR77" s="17"/>
      <c r="AS77" s="17"/>
      <c r="AT77" s="17"/>
      <c r="AU77" s="17"/>
      <c r="AV77" s="17"/>
      <c r="AW77" s="17"/>
      <c r="AX77" s="17"/>
      <c r="AY77" s="17"/>
      <c r="AZ77" s="17"/>
      <c r="BA77" s="17"/>
      <c r="BB77" s="23"/>
      <c r="BC77" s="23"/>
      <c r="BD77" s="17"/>
    </row>
    <row r="78" spans="1:56" ht="18.75" customHeight="1" thickTop="1" thickBot="1" x14ac:dyDescent="0.3">
      <c r="A78" s="104" t="s">
        <v>336</v>
      </c>
      <c r="B78" s="94">
        <v>0</v>
      </c>
      <c r="C78" s="101">
        <f>B78/C75</f>
        <v>0</v>
      </c>
      <c r="H78" s="17"/>
      <c r="K78" s="17"/>
      <c r="M78" s="17"/>
      <c r="O78" s="17"/>
      <c r="Q78" s="17"/>
      <c r="R78" s="17"/>
      <c r="S78" s="17"/>
      <c r="T78" s="17"/>
      <c r="U78" s="23"/>
      <c r="V78" s="23"/>
      <c r="W78" s="23"/>
      <c r="X78" s="23"/>
      <c r="Y78" s="16"/>
      <c r="Z78" s="16"/>
      <c r="AA78" s="24"/>
      <c r="AB78" s="24"/>
      <c r="AC78" s="24"/>
      <c r="AD78" s="24"/>
      <c r="AE78" s="24"/>
      <c r="AF78" s="16"/>
      <c r="AG78" s="16"/>
      <c r="AH78" s="17"/>
      <c r="AI78" s="17"/>
      <c r="AJ78" s="17"/>
      <c r="AK78" s="17"/>
      <c r="AL78" s="17"/>
      <c r="AM78" s="17"/>
      <c r="AN78" s="17"/>
      <c r="AO78" s="17"/>
      <c r="AP78" s="17"/>
      <c r="AQ78" s="17"/>
      <c r="AR78" s="17"/>
      <c r="AS78" s="17"/>
      <c r="AT78" s="17"/>
      <c r="AU78" s="17"/>
      <c r="AV78" s="17"/>
      <c r="AW78" s="17"/>
      <c r="AX78" s="17"/>
      <c r="AY78" s="17"/>
      <c r="AZ78" s="17"/>
      <c r="BA78" s="17"/>
      <c r="BB78" s="23"/>
      <c r="BC78" s="23"/>
      <c r="BD78" s="17"/>
    </row>
    <row r="79" spans="1:56" ht="18.75" customHeight="1" thickTop="1" x14ac:dyDescent="0.25">
      <c r="A79" s="17"/>
      <c r="B79" s="17"/>
      <c r="C79" s="17"/>
      <c r="H79" s="17"/>
      <c r="K79" s="17"/>
      <c r="M79" s="17"/>
      <c r="O79" s="17"/>
      <c r="Q79" s="17"/>
      <c r="R79" s="17"/>
      <c r="S79" s="17"/>
      <c r="T79" s="17"/>
      <c r="U79" s="23"/>
      <c r="V79" s="23"/>
      <c r="W79" s="23"/>
      <c r="X79" s="23"/>
      <c r="Y79" s="16"/>
      <c r="Z79" s="16"/>
      <c r="AA79" s="24"/>
      <c r="AB79" s="24"/>
      <c r="AC79" s="24"/>
      <c r="AD79" s="24"/>
      <c r="AE79" s="24"/>
      <c r="AF79" s="16"/>
      <c r="AG79" s="16"/>
      <c r="AH79" s="17"/>
      <c r="AI79" s="17"/>
      <c r="AJ79" s="17"/>
      <c r="AK79" s="17"/>
      <c r="AL79" s="17"/>
      <c r="AM79" s="17"/>
      <c r="AN79" s="17"/>
      <c r="AO79" s="17"/>
      <c r="AP79" s="17"/>
      <c r="AQ79" s="17"/>
      <c r="AR79" s="17"/>
      <c r="AS79" s="17"/>
      <c r="AT79" s="17"/>
      <c r="AU79" s="17"/>
      <c r="AV79" s="17"/>
      <c r="AW79" s="17"/>
      <c r="AX79" s="17"/>
      <c r="AY79" s="17"/>
      <c r="AZ79" s="23"/>
      <c r="BA79" s="17"/>
    </row>
  </sheetData>
  <mergeCells count="3">
    <mergeCell ref="A7:B7"/>
    <mergeCell ref="A70:E70"/>
    <mergeCell ref="A75:B75"/>
  </mergeCells>
  <pageMargins left="0.82677165354330717" right="0.70866141732283472" top="0.35433070866141736" bottom="0.6692913385826772" header="0.23622047244094491" footer="0.31496062992125984"/>
  <pageSetup paperSize="9" scale="65" fitToWidth="0" orientation="portrait" r:id="rId1"/>
  <headerFooter>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GLOBAL</vt:lpstr>
      <vt:lpstr>GLOBAL!Area_de_impressao</vt:lpstr>
      <vt:lpstr>GLOBAL!Titulos_de_impressao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 IFPR</dc:creator>
  <cp:lastModifiedBy>Bruno Ruthes de Lima</cp:lastModifiedBy>
  <dcterms:created xsi:type="dcterms:W3CDTF">2014-05-20T16:55:07Z</dcterms:created>
  <dcterms:modified xsi:type="dcterms:W3CDTF">2015-04-14T21:35:39Z</dcterms:modified>
</cp:coreProperties>
</file>