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40" windowWidth="13395" windowHeight="11130" tabRatio="278"/>
  </bookViews>
  <sheets>
    <sheet name="PREGÃO 25" sheetId="2" r:id="rId1"/>
    <sheet name="ITENS CANCELADOS" sheetId="5" r:id="rId2"/>
    <sheet name="ACEITOS" sheetId="4" r:id="rId3"/>
    <sheet name="CANCELADOS 2" sheetId="3" r:id="rId4"/>
  </sheets>
  <definedNames>
    <definedName name="_xlnm._FilterDatabase" localSheetId="0" hidden="1">'PREGÃO 25'!$A$3:$AJ$29</definedName>
  </definedNames>
  <calcPr calcId="145621"/>
</workbook>
</file>

<file path=xl/calcChain.xml><?xml version="1.0" encoding="utf-8"?>
<calcChain xmlns="http://schemas.openxmlformats.org/spreadsheetml/2006/main">
  <c r="C77" i="2" l="1"/>
  <c r="C76" i="2"/>
  <c r="AF53" i="2"/>
  <c r="R53" i="2"/>
  <c r="AF22" i="2"/>
  <c r="R22" i="2"/>
  <c r="AF31" i="2"/>
  <c r="AC31" i="2" s="1"/>
  <c r="R31" i="2"/>
  <c r="AF69" i="2"/>
  <c r="R69" i="2"/>
  <c r="AF68" i="2"/>
  <c r="R68" i="2"/>
  <c r="AF10" i="2"/>
  <c r="AC10" i="2" s="1"/>
  <c r="R10" i="2"/>
  <c r="AF61" i="2"/>
  <c r="AC61" i="2" s="1"/>
  <c r="R61" i="2"/>
  <c r="AF62" i="2"/>
  <c r="R62" i="2"/>
  <c r="AF65" i="2"/>
  <c r="AC65" i="2" s="1"/>
  <c r="R65" i="2"/>
  <c r="AF63" i="2"/>
  <c r="AC63" i="2" s="1"/>
  <c r="R63" i="2"/>
  <c r="R52" i="2"/>
  <c r="Y52" i="2" s="1"/>
  <c r="S52" i="2" s="1"/>
  <c r="AF67" i="2"/>
  <c r="R67" i="2"/>
  <c r="AF21" i="2"/>
  <c r="AC21" i="2" s="1"/>
  <c r="R21" i="2"/>
  <c r="AF20" i="2"/>
  <c r="AC20" i="2" s="1"/>
  <c r="R20" i="2"/>
  <c r="AF18" i="2"/>
  <c r="R18" i="2"/>
  <c r="AF17" i="2"/>
  <c r="R17" i="2"/>
  <c r="AF51" i="2"/>
  <c r="R51" i="2"/>
  <c r="AF50" i="2"/>
  <c r="R50" i="2"/>
  <c r="AF49" i="2"/>
  <c r="R49" i="2"/>
  <c r="AF48" i="2"/>
  <c r="R48" i="2"/>
  <c r="AF47" i="2"/>
  <c r="R47" i="2"/>
  <c r="AF60" i="2"/>
  <c r="R60" i="2"/>
  <c r="AF59" i="2"/>
  <c r="R59" i="2"/>
  <c r="AF55" i="2"/>
  <c r="R55" i="2"/>
  <c r="AF58" i="2"/>
  <c r="R58" i="2"/>
  <c r="AF57" i="2"/>
  <c r="R57" i="2"/>
  <c r="AF46" i="2"/>
  <c r="R46" i="2"/>
  <c r="AF45" i="2"/>
  <c r="R45" i="2"/>
  <c r="AF44" i="2"/>
  <c r="R44" i="2"/>
  <c r="AF32" i="2"/>
  <c r="R32" i="2"/>
  <c r="AF43" i="2"/>
  <c r="R43" i="2"/>
  <c r="AF42" i="2"/>
  <c r="R42" i="2"/>
  <c r="AF41" i="2"/>
  <c r="R41" i="2"/>
  <c r="AF40" i="2"/>
  <c r="R40" i="2"/>
  <c r="AF64" i="2"/>
  <c r="AC64" i="2" s="1"/>
  <c r="R64" i="2"/>
  <c r="AF30" i="2"/>
  <c r="R30" i="2"/>
  <c r="AF39" i="2"/>
  <c r="R39" i="2"/>
  <c r="AF54" i="2"/>
  <c r="R54" i="2"/>
  <c r="AF29" i="2"/>
  <c r="R29" i="2"/>
  <c r="AF56" i="2"/>
  <c r="R56" i="2"/>
  <c r="AF38" i="2"/>
  <c r="R38" i="2"/>
  <c r="AF16" i="2"/>
  <c r="R16" i="2"/>
  <c r="AF15" i="2"/>
  <c r="R15" i="2"/>
  <c r="AF9" i="2"/>
  <c r="R9" i="2"/>
  <c r="AF37" i="2"/>
  <c r="R37" i="2"/>
  <c r="AF36" i="2"/>
  <c r="R36" i="2"/>
  <c r="AF35" i="2"/>
  <c r="R35" i="2"/>
  <c r="AF34" i="2"/>
  <c r="R34" i="2"/>
  <c r="AF66" i="2"/>
  <c r="R66" i="2"/>
  <c r="AF28" i="2"/>
  <c r="AC28" i="2" s="1"/>
  <c r="R28" i="2"/>
  <c r="AF27" i="2"/>
  <c r="AC27" i="2" s="1"/>
  <c r="R27" i="2"/>
  <c r="AF26" i="2"/>
  <c r="R26" i="2"/>
  <c r="AF33" i="2"/>
  <c r="R33" i="2"/>
  <c r="AF25" i="2"/>
  <c r="R25" i="2"/>
  <c r="AF24" i="2"/>
  <c r="AC24" i="2" s="1"/>
  <c r="R24" i="2"/>
  <c r="AF23" i="2"/>
  <c r="R23" i="2"/>
  <c r="AF14" i="2"/>
  <c r="R14" i="2"/>
  <c r="AF13" i="2"/>
  <c r="R13" i="2"/>
  <c r="AF19" i="2"/>
  <c r="AC19" i="2" s="1"/>
  <c r="R19" i="2"/>
  <c r="AF12" i="2"/>
  <c r="R12" i="2"/>
  <c r="AF11" i="2"/>
  <c r="R11" i="2"/>
  <c r="AF8" i="2"/>
  <c r="AC8" i="2" s="1"/>
  <c r="R8" i="2"/>
  <c r="AF7" i="2"/>
  <c r="AC7" i="2" s="1"/>
  <c r="R7" i="2"/>
  <c r="AF6" i="2"/>
  <c r="R6" i="2"/>
  <c r="AF5" i="2"/>
  <c r="R5" i="2"/>
  <c r="AF4" i="2"/>
  <c r="R4" i="2"/>
  <c r="Y22" i="2" l="1"/>
  <c r="S22" i="2" s="1"/>
  <c r="Y64" i="2"/>
  <c r="Y63" i="2"/>
  <c r="Y65" i="2"/>
  <c r="Y53" i="2"/>
  <c r="S53" i="2" s="1"/>
  <c r="Y40" i="2"/>
  <c r="S40" i="2" s="1"/>
  <c r="Y41" i="2"/>
  <c r="S41" i="2" s="1"/>
  <c r="Y42" i="2"/>
  <c r="S42" i="2" s="1"/>
  <c r="Y43" i="2"/>
  <c r="S43" i="2" s="1"/>
  <c r="Y32" i="2"/>
  <c r="S32" i="2" s="1"/>
  <c r="Y44" i="2"/>
  <c r="S44" i="2" s="1"/>
  <c r="Y45" i="2"/>
  <c r="S45" i="2" s="1"/>
  <c r="Y46" i="2"/>
  <c r="S46" i="2" s="1"/>
  <c r="Y57" i="2"/>
  <c r="S57" i="2" s="1"/>
  <c r="Y58" i="2"/>
  <c r="S58" i="2" s="1"/>
  <c r="Y55" i="2"/>
  <c r="S55" i="2" s="1"/>
  <c r="Y59" i="2"/>
  <c r="S59" i="2" s="1"/>
  <c r="Y60" i="2"/>
  <c r="S60" i="2" s="1"/>
  <c r="Y47" i="2"/>
  <c r="S47" i="2" s="1"/>
  <c r="Y48" i="2"/>
  <c r="S48" i="2" s="1"/>
  <c r="Y49" i="2"/>
  <c r="S49" i="2" s="1"/>
  <c r="Y50" i="2"/>
  <c r="S50" i="2" s="1"/>
  <c r="Y31" i="2"/>
  <c r="Y51" i="2"/>
  <c r="S51" i="2" s="1"/>
  <c r="Y17" i="2"/>
  <c r="S17" i="2" s="1"/>
  <c r="Y18" i="2"/>
  <c r="S18" i="2" s="1"/>
  <c r="Y20" i="2"/>
  <c r="Y21" i="2"/>
  <c r="Y7" i="2"/>
  <c r="Y19" i="2"/>
  <c r="Y13" i="2"/>
  <c r="S13" i="2" s="1"/>
  <c r="Y14" i="2"/>
  <c r="S14" i="2" s="1"/>
  <c r="Y23" i="2"/>
  <c r="S23" i="2" s="1"/>
  <c r="Y24" i="2"/>
  <c r="Y27" i="2"/>
  <c r="Y62" i="2"/>
  <c r="S62" i="2" s="1"/>
  <c r="Y61" i="2"/>
  <c r="AF70" i="2"/>
  <c r="Y8" i="2"/>
  <c r="Y28" i="2"/>
  <c r="Y67" i="2"/>
  <c r="S67" i="2" s="1"/>
  <c r="Y10" i="2"/>
  <c r="AC70" i="2"/>
  <c r="Y4" i="2"/>
  <c r="Y5" i="2"/>
  <c r="S5" i="2" s="1"/>
  <c r="Y6" i="2"/>
  <c r="S6" i="2" s="1"/>
  <c r="Y11" i="2"/>
  <c r="S11" i="2" s="1"/>
  <c r="Y12" i="2"/>
  <c r="S12" i="2" s="1"/>
  <c r="Y25" i="2"/>
  <c r="S25" i="2" s="1"/>
  <c r="Y33" i="2"/>
  <c r="S33" i="2" s="1"/>
  <c r="Y26" i="2"/>
  <c r="S26" i="2" s="1"/>
  <c r="Y66" i="2"/>
  <c r="S66" i="2" s="1"/>
  <c r="Y34" i="2"/>
  <c r="S34" i="2" s="1"/>
  <c r="Y35" i="2"/>
  <c r="S35" i="2" s="1"/>
  <c r="Y36" i="2"/>
  <c r="S36" i="2" s="1"/>
  <c r="Y37" i="2"/>
  <c r="S37" i="2" s="1"/>
  <c r="Y9" i="2"/>
  <c r="S9" i="2" s="1"/>
  <c r="Y15" i="2"/>
  <c r="S15" i="2" s="1"/>
  <c r="Y16" i="2"/>
  <c r="S16" i="2" s="1"/>
  <c r="Y38" i="2"/>
  <c r="S38" i="2" s="1"/>
  <c r="Y56" i="2"/>
  <c r="S56" i="2" s="1"/>
  <c r="Y29" i="2"/>
  <c r="S29" i="2" s="1"/>
  <c r="Y54" i="2"/>
  <c r="S54" i="2" s="1"/>
  <c r="Y39" i="2"/>
  <c r="S39" i="2" s="1"/>
  <c r="Y30" i="2"/>
  <c r="S30" i="2" s="1"/>
  <c r="Y68" i="2"/>
  <c r="S68" i="2" s="1"/>
  <c r="Y69" i="2"/>
  <c r="S69" i="2" s="1"/>
  <c r="S4" i="2"/>
  <c r="AG54" i="5"/>
  <c r="AA54" i="5" s="1"/>
  <c r="S54" i="5"/>
  <c r="AG53" i="5"/>
  <c r="AA53" i="5" s="1"/>
  <c r="S53" i="5"/>
  <c r="AG52" i="5"/>
  <c r="AA52" i="5" s="1"/>
  <c r="S52" i="5"/>
  <c r="AG51" i="5"/>
  <c r="AA51" i="5" s="1"/>
  <c r="S51" i="5"/>
  <c r="AG50" i="5"/>
  <c r="AA50" i="5" s="1"/>
  <c r="S50" i="5"/>
  <c r="AA49" i="5"/>
  <c r="S49" i="5"/>
  <c r="Z49" i="5" s="1"/>
  <c r="AG48" i="5"/>
  <c r="AA48" i="5" s="1"/>
  <c r="S48" i="5"/>
  <c r="AG47" i="5"/>
  <c r="AA47" i="5" s="1"/>
  <c r="S47" i="5"/>
  <c r="AG46" i="5"/>
  <c r="AA46" i="5" s="1"/>
  <c r="S46" i="5"/>
  <c r="AG45" i="5"/>
  <c r="AA45" i="5" s="1"/>
  <c r="S45" i="5"/>
  <c r="AG44" i="5"/>
  <c r="AA44" i="5" s="1"/>
  <c r="S44" i="5"/>
  <c r="AG43" i="5"/>
  <c r="AA43" i="5" s="1"/>
  <c r="S43" i="5"/>
  <c r="AG42" i="5"/>
  <c r="AA42" i="5" s="1"/>
  <c r="S42" i="5"/>
  <c r="AG41" i="5"/>
  <c r="AA41" i="5" s="1"/>
  <c r="S41" i="5"/>
  <c r="AG40" i="5"/>
  <c r="AA40" i="5" s="1"/>
  <c r="S40" i="5"/>
  <c r="AG39" i="5"/>
  <c r="AA39" i="5" s="1"/>
  <c r="S39" i="5"/>
  <c r="Z39" i="5" s="1"/>
  <c r="AG38" i="5"/>
  <c r="AA38" i="5" s="1"/>
  <c r="S38" i="5"/>
  <c r="AG37" i="5"/>
  <c r="AA37" i="5" s="1"/>
  <c r="S37" i="5"/>
  <c r="AG36" i="5"/>
  <c r="AA36" i="5" s="1"/>
  <c r="S36" i="5"/>
  <c r="AG35" i="5"/>
  <c r="AA35" i="5" s="1"/>
  <c r="S35" i="5"/>
  <c r="AG34" i="5"/>
  <c r="AA34" i="5" s="1"/>
  <c r="S34" i="5"/>
  <c r="AG33" i="5"/>
  <c r="AA33" i="5" s="1"/>
  <c r="S33" i="5"/>
  <c r="AG32" i="5"/>
  <c r="AA32" i="5" s="1"/>
  <c r="S32" i="5"/>
  <c r="AG31" i="5"/>
  <c r="AA31" i="5" s="1"/>
  <c r="S31" i="5"/>
  <c r="Z31" i="5" s="1"/>
  <c r="AG30" i="5"/>
  <c r="AA30" i="5" s="1"/>
  <c r="S30" i="5"/>
  <c r="AG29" i="5"/>
  <c r="AA29" i="5" s="1"/>
  <c r="S29" i="5"/>
  <c r="AG28" i="5"/>
  <c r="AA28" i="5" s="1"/>
  <c r="S28" i="5"/>
  <c r="AG27" i="5"/>
  <c r="AA27" i="5" s="1"/>
  <c r="S27" i="5"/>
  <c r="AG26" i="5"/>
  <c r="AA26" i="5" s="1"/>
  <c r="S26" i="5"/>
  <c r="Z26" i="5" s="1"/>
  <c r="AG25" i="5"/>
  <c r="AA25" i="5" s="1"/>
  <c r="S25" i="5"/>
  <c r="Z25" i="5" s="1"/>
  <c r="AG24" i="5"/>
  <c r="AA24" i="5"/>
  <c r="S24" i="5"/>
  <c r="Z24" i="5" s="1"/>
  <c r="AG23" i="5"/>
  <c r="AA23" i="5" s="1"/>
  <c r="S23" i="5"/>
  <c r="AG22" i="5"/>
  <c r="AA22" i="5" s="1"/>
  <c r="S22" i="5"/>
  <c r="AG21" i="5"/>
  <c r="AA21" i="5" s="1"/>
  <c r="S21" i="5"/>
  <c r="AG20" i="5"/>
  <c r="AA20" i="5" s="1"/>
  <c r="S20" i="5"/>
  <c r="AG19" i="5"/>
  <c r="AA19" i="5" s="1"/>
  <c r="S19" i="5"/>
  <c r="AG18" i="5"/>
  <c r="AA18" i="5" s="1"/>
  <c r="S18" i="5"/>
  <c r="AG17" i="5"/>
  <c r="AA17" i="5" s="1"/>
  <c r="S17" i="5"/>
  <c r="AG16" i="5"/>
  <c r="AA16" i="5" s="1"/>
  <c r="S16" i="5"/>
  <c r="AG15" i="5"/>
  <c r="AA15" i="5" s="1"/>
  <c r="S15" i="5"/>
  <c r="AG14" i="5"/>
  <c r="AA14" i="5" s="1"/>
  <c r="S14" i="5"/>
  <c r="AG13" i="5"/>
  <c r="AA13" i="5" s="1"/>
  <c r="S13" i="5"/>
  <c r="AG12" i="5"/>
  <c r="AA12" i="5" s="1"/>
  <c r="S12" i="5"/>
  <c r="AG11" i="5"/>
  <c r="AA11" i="5" s="1"/>
  <c r="S11" i="5"/>
  <c r="AG10" i="5"/>
  <c r="AA10" i="5" s="1"/>
  <c r="S10" i="5"/>
  <c r="AG9" i="5"/>
  <c r="AA9" i="5" s="1"/>
  <c r="S9" i="5"/>
  <c r="AG8" i="5"/>
  <c r="AA8" i="5" s="1"/>
  <c r="S8" i="5"/>
  <c r="AG7" i="5"/>
  <c r="AA7" i="5" s="1"/>
  <c r="S7" i="5"/>
  <c r="AG6" i="5"/>
  <c r="AA6" i="5" s="1"/>
  <c r="S6" i="5"/>
  <c r="AG5" i="5"/>
  <c r="AA5" i="5" s="1"/>
  <c r="S5" i="5"/>
  <c r="AG4" i="5"/>
  <c r="AA4" i="5" s="1"/>
  <c r="S4" i="5"/>
  <c r="AG3" i="5"/>
  <c r="AA3" i="5" s="1"/>
  <c r="S3" i="5"/>
  <c r="AG2" i="5"/>
  <c r="S2" i="5"/>
  <c r="S70" i="2" l="1"/>
  <c r="Y70" i="2"/>
  <c r="Z2" i="5"/>
  <c r="Z3" i="5"/>
  <c r="Z4" i="5"/>
  <c r="Z5" i="5"/>
  <c r="Z6" i="5"/>
  <c r="Z7" i="5"/>
  <c r="Z8" i="5"/>
  <c r="Z9" i="5"/>
  <c r="Z10" i="5"/>
  <c r="Z11" i="5"/>
  <c r="Z12" i="5"/>
  <c r="Z13" i="5"/>
  <c r="Z14" i="5"/>
  <c r="Z15" i="5"/>
  <c r="Z16" i="5"/>
  <c r="Z40" i="5"/>
  <c r="Z41" i="5"/>
  <c r="Z43" i="5"/>
  <c r="Z48" i="5"/>
  <c r="Z17" i="5"/>
  <c r="Z18" i="5"/>
  <c r="Z20" i="5"/>
  <c r="Z32" i="5"/>
  <c r="Z33" i="5"/>
  <c r="Z35" i="5"/>
  <c r="Z50" i="5"/>
  <c r="Z54" i="5"/>
  <c r="Z21" i="5"/>
  <c r="Z22" i="5"/>
  <c r="Z28" i="5"/>
  <c r="Z29" i="5"/>
  <c r="Z36" i="5"/>
  <c r="Z37" i="5"/>
  <c r="Z44" i="5"/>
  <c r="Z45" i="5"/>
  <c r="Z51" i="5"/>
  <c r="Z52" i="5"/>
  <c r="Z53" i="5"/>
  <c r="Z19" i="5"/>
  <c r="Z23" i="5"/>
  <c r="Z27" i="5"/>
  <c r="Z30" i="5"/>
  <c r="Z34" i="5"/>
  <c r="Z38" i="5"/>
  <c r="Z42" i="5"/>
  <c r="Z46" i="5"/>
  <c r="Z47" i="5"/>
  <c r="AG55" i="5"/>
  <c r="AA55" i="5" s="1"/>
  <c r="AA2" i="5"/>
  <c r="Z55" i="5" l="1"/>
</calcChain>
</file>

<file path=xl/sharedStrings.xml><?xml version="1.0" encoding="utf-8"?>
<sst xmlns="http://schemas.openxmlformats.org/spreadsheetml/2006/main" count="2242" uniqueCount="349">
  <si>
    <t>Objeto</t>
  </si>
  <si>
    <t>Campus Responsável</t>
  </si>
  <si>
    <t>Cod. Material</t>
  </si>
  <si>
    <t>Denominação</t>
  </si>
  <si>
    <t>Especificação</t>
  </si>
  <si>
    <t>Especificado por</t>
  </si>
  <si>
    <t>-</t>
  </si>
  <si>
    <t>ROSANA PEREIRA DE CARVALHO</t>
  </si>
  <si>
    <t>14.676.091/0001-94</t>
  </si>
  <si>
    <t>ALLANA CAMARGO COUTINHO</t>
  </si>
  <si>
    <t>Ordem CCL</t>
  </si>
  <si>
    <t>Item</t>
  </si>
  <si>
    <t xml:space="preserve">Preço 1 (R$) </t>
  </si>
  <si>
    <t>Responsável 1</t>
  </si>
  <si>
    <t xml:space="preserve">Preço 2 (R$) </t>
  </si>
  <si>
    <t>Responsável 2</t>
  </si>
  <si>
    <t xml:space="preserve">Preço 3 (R$) </t>
  </si>
  <si>
    <t>Responsável 3</t>
  </si>
  <si>
    <t>CANCELADOS</t>
  </si>
  <si>
    <t>VALOR HOMOLOGADO</t>
  </si>
  <si>
    <t>FORNECEDOR</t>
  </si>
  <si>
    <t>CNPJ FORNECEDOR</t>
  </si>
  <si>
    <t>CONTATO</t>
  </si>
  <si>
    <t>Análise RELEVANTES OU ACIMA DE R$80.000,00</t>
  </si>
  <si>
    <t>FONTE PESQUISA ANÁLISE</t>
  </si>
  <si>
    <t>VALOR TOTAL HOMOLOGADO</t>
  </si>
  <si>
    <t>DIPLAD/CLARGO - DIRETORIA DE PLANEJAMENTO E ADMINISTRAÇÃO (CAMPO LARGO) - CAMPUS CAMPO LARGO</t>
  </si>
  <si>
    <t>SECCON/CURITIB - SEÇÃO DE COMPRAS E CONTRATOS (CURITIBA) - CAMPUS CURITIBA</t>
  </si>
  <si>
    <t xml:space="preserve">QUANTIDADE TOTAL </t>
  </si>
  <si>
    <t>OK</t>
  </si>
  <si>
    <t>X</t>
  </si>
  <si>
    <t>Unidade de Medida</t>
  </si>
  <si>
    <t xml:space="preserve">Preço 4 (R$) </t>
  </si>
  <si>
    <t>Responsável 4</t>
  </si>
  <si>
    <t>Valor Médio (R$)</t>
  </si>
  <si>
    <t>Valor Pesquisado</t>
  </si>
  <si>
    <t>Valor Total (R$)</t>
  </si>
  <si>
    <t>SECCON/UMUARAM - SEÇÃO DE COMPRAS E CONTRATOS (UMUARAMA) - CAMPUS UMUARAMA</t>
  </si>
  <si>
    <t>SCP/PALMAS - SEÇÃO CONTÁBIL E DE PATRIMONIO (PALMAS) - CAMPUS PALMAS</t>
  </si>
  <si>
    <t>SECCON/JCARZNH - SEÇÃO DE COMPRAS E CONTRATOS (JACAREZINHO) - CAMPUS JACAREZINHO</t>
  </si>
  <si>
    <t>CA/UMUARAMA - COORDENADORIA ADMINISTRATIVA (UMUARAMA) - CAMPUS UMUARAMA</t>
  </si>
  <si>
    <t>CHECK SIPAC</t>
  </si>
  <si>
    <t>11</t>
  </si>
  <si>
    <t>PRODUÇÃO CULTURAL E DESIGN</t>
  </si>
  <si>
    <t>CAMPUS JACAREZINHO</t>
  </si>
  <si>
    <t>3099000000128</t>
  </si>
  <si>
    <t>AGULHA PARA PONTO CRUZ 24</t>
  </si>
  <si>
    <t>AGULHA EM MATERIAL EM MATERIAL NIQUELADO Nº 24</t>
  </si>
  <si>
    <t/>
  </si>
  <si>
    <t>UNIDADE</t>
  </si>
  <si>
    <t>REJANEA OLIVEIRA BRITO MATUSAIKI</t>
  </si>
  <si>
    <t>CANCELADO NA ACEITAÇÃO</t>
  </si>
  <si>
    <t>3099000000130</t>
  </si>
  <si>
    <t>AGULHA PARA PONTO CRUZ Nº 18</t>
  </si>
  <si>
    <t>AGULHA EM MATERIAL NIQUELADO PARA PONTO CRUZ, NÚMERO 18.</t>
  </si>
  <si>
    <t>3099000000127</t>
  </si>
  <si>
    <t>AGULHA PARA PONTO CRUZ Nº 22</t>
  </si>
  <si>
    <t>AGULHA EM MATERIAL NIQUELADO Nº 22, PARA BORDADO EM PONTO CRUZ.</t>
  </si>
  <si>
    <t>3014000000458</t>
  </si>
  <si>
    <t>BOLA PROFISSIONAL DE HANDEBOL, SUÉCIA H2L, TAMANHO FEMININO</t>
  </si>
  <si>
    <t>BOLA PROFISSIONAL DE HANDEBOL, SUÉCIA H2L, TAMANHO FEMININO, COM 32 GOMOS, CONFECCIONADA COM PU. BOLA OFICIAL DA CBHB E APROVADA PELA FEDERAÇÃO INTERNACIONAL DE HANDEBOL (IHF). PRODUTO IMPORTADO. DIÂMETRO: 54 - 56 CM PESO: 325 - 400 G CÂMARA: CÂMARA BUTIL MIOLO: MIOLO REMOVÍVEL.</t>
  </si>
  <si>
    <t>ADRIANA KLOSTERMANN DOS SANTOS</t>
  </si>
  <si>
    <t>3014000000671</t>
  </si>
  <si>
    <t>BOLA SUÍÇA PARA FISIOTERAPIA</t>
  </si>
  <si>
    <t>BOLA SUÍÇA PARA FISIOTERAPIA PILATES, DIÂMETRO: 75CM_x000D_
CAPACIDADE 300 KG; COMPOSIÇÃO: POLICLORETO DE VINILA, PRODUTO ATÓXICO. ITENS INCLUSOS: 01 BOLA PARA CINESIOTERAPIA; 01 BOMBA PARA INFLAR; 02 PINOS PARA VENTIL; 01 ADAPTADOR PARA BOMBA; 01 EXTRATOR DE PINO.</t>
  </si>
  <si>
    <t>JOANA DAIC LOPES NAGAMATO</t>
  </si>
  <si>
    <t>3029000000064</t>
  </si>
  <si>
    <t>CABO BALANCEADO PARA MICROFONE - 5 METROS</t>
  </si>
  <si>
    <t>CABO BALANCEADO  PARA MICROFONE, XLR MACHO / XLR FÊMEA BALANCEADO COM 05 METROS DE COMPRIMENTO</t>
  </si>
  <si>
    <t>3026000001284</t>
  </si>
  <si>
    <t>CABO COMANDO PARA ILUMINAÇÃO 12 MM X 2,50 MM</t>
  </si>
  <si>
    <t>CABO COMANDO, PARA ILUMINAÇÃO,  MEDIDA 12 MM X 2,50 MM</t>
  </si>
  <si>
    <t>3029000000058</t>
  </si>
  <si>
    <t>CABO DE ÁUDIO RCA/P2</t>
  </si>
  <si>
    <t>CABO P2 BALANCEADO / RCA ESTÉREO COM 03 METROS DE COMPRIMENTO</t>
  </si>
  <si>
    <t>3026000001283</t>
  </si>
  <si>
    <t>CABO ILUMINAÇÃO PP</t>
  </si>
  <si>
    <t>CABO PP  APROPRIADO PARA CONEXÕES DE  ILUMINAÇÃO CÊNICA COM 2MM X 2,50MM</t>
  </si>
  <si>
    <t>METRO</t>
  </si>
  <si>
    <t>3029000000065</t>
  </si>
  <si>
    <t>CABO MONO - 10 METROS</t>
  </si>
  <si>
    <t>CABO P10 MACHO / P10 MACHO COM 10 METROS PARA LIGAR EQUIPAMENTOS DE ÁUDIO E/OU INSTRUMENTOS MUSICAIS.</t>
  </si>
  <si>
    <t>3029000000062</t>
  </si>
  <si>
    <t>CABO RCA - 5 METROS</t>
  </si>
  <si>
    <t>CABO RCA ESTÉREO / RCA ESTÉREO COM 05 METROS, COMPOSTO POR 2 PLUGS EM CADA PONTA PARA TRANSMISSÃO DE SOM</t>
  </si>
  <si>
    <t>5233000000241</t>
  </si>
  <si>
    <t>CÂMERA FOTOGRÁFICA PROFISSIONAL DIGITAL SLR FULL FRAME COM SENSOR CMOS DE 22.3 MEGAPIXELS COM KIT DE LENTE 24-105MM</t>
  </si>
  <si>
    <t>CÂMERA FOTOGRÁFICA PROFISSIONAL DIGITAL SLR FULL FRAME COM SENSOR CMOS DE 22.3 MEGAPIXELS COM KIT DE LENTE 24-105MM. SENSOR CMOS 36 X 24 MM. IMAGENS ESTÁTICAS: JPEG, RAW FILMES: MPEG-4 AVC/H.264, MOVÁUDIO: LINEAR PCM. PROFUNDIDADE DE BITS: 14-BIT. FORMATOS DE ARUIVOS: IMAGENS ESTÁTICAS: JPEG, RAW FILMES: MPEG-4 AVC/H.264, MOVÁUDIO: LINEAR PCM. CARTÕES DE MEMÓRIA: COMPACTFLASH, SD, SDHC, SDXC. FRAVAÇÃO DE VÍDEO NTSC / PAL. ASPECT RATIO: 03:02, 16:09. DURAÇÃO DE CLIPE DE VÍDEO: ATÉ 4 GB OU 30 MINUTOS. 61 PONTOS DE ALTA DENSIDADE RETICULAR AF. GAMA DE ISO 100-25600 (EXPANSÍVEL A 50 (L), 51200 (H1) E 102.400 (H2). COM STERO VÍDEO. FOCO MANUAL E AUTOMÁTICO. AF DE SERVO SIMPLES (S), AF CONTÍNUO (C), FOCO MANUAL (M). VISOR DE PENTAPRISMA COM COBERTURA DE 100%, AMPLIAÇÃO DE APROX. 0,71 X, AJUSTE DE DIOPTRIA DE - M 3,0-1,0, MOSTRAR TELA DE - M 3,0-1,0, CEBERTURA DE TELA DE 100% E LIVE VIEW. SENSIBILIDADE ISO DE 100-25600 (MODO ALTA SENSIBILIDADE: 50-102400), SHUTTER TIPO: MECÂNICO COM VELOCIDADE: 1/8000 - 30 SEG. COM TRAVA DE ESPELHO. MÉTODO DE MEDIÇÃO: MEDIÇÃO SPOT, CENTRAL PONDERADA MÉDIA, MEDIÇÃO DE MÉDIA, MULTI-ZONA DE MEDIÇÃO. MODOS DE EXPOSIÇÃO: MODOS: AE LOCK, APERTURE PRIORITY, AUTO, MANUAL, PROGRAMA, PRIORIDADE DE OBTURADOR. COMPENSAÇÃO: -5 A +5 EV EV (EM PASSOS DE 1/3 EV). MODOS DE BALANÇO DE BRANCO: AUTO, NUBLADO, PERSONALIZADO, LUZ DIURNA, FLASH, FLUORESCENTE (BRANCA), KELVIN, MANUAL, SOMBRA, TUNGSTÊNIO. CONEXÃO DE FLASH EXTERNO: SAPATA, TERMINAL PC. TEMPO DE INICIAÇÃO: 0,1 SEG. TEMPORIZADOR: 2 SEG, 10 SEG. CONECTIVIDADE: AV OUTPUT, USB 2.0. BATERIA COMPATÍVEL: 1X LP-E6 RECARREGÁVEL LITHIUM-ION BATTERY PACK, 7,2 VDC, 1800MAH. DIMENSÕES: 6 X 4,6 X 3 ""/ 15,24 X 11,68 X 7,62 CM. PESO: 30,34 OZ / 860 G. KIT LENTE COM DISTÂNCIA FOCAL: 24 - 105 MM; ABERTURA MÁXIMA: F / 4 E MÍNIMA: F/22; ÂNGULO DE VISÃO: 84 ° - 23,2 °, DITÂNCIA MINIMA DE FOCO: 1,48 ""(45 CM), AMPLIAÇÃO: 0.23X, RAZÃO DE REPRODUÇÃO MÁXIMA: 1:4.34; LÂMINAS DO DIAFRAGMA: 8; COM AUTOFOCUS E ESTABILIZAÇÃO DA IMAGEM; ROSCA DE FILTRO: FRENTE: 77 MM; DIMENSÕES: APROX. 3,3 X 4,2 ""(8,38 X 10,67 CM)</t>
  </si>
  <si>
    <t>CAIO CESAR PRADO GOMES</t>
  </si>
  <si>
    <t>5233000000239</t>
  </si>
  <si>
    <t>CÂMERA FOTOGRÁFICA SLR DIGITAL FULL HD COM SENSOR CMOS DE 18.0 MP</t>
  </si>
  <si>
    <t>CÂMERA FOTOGRÁFICA SLR DIGITAL FULL HD COM SENSOR CMOS DE 18.0 MP. MODOS DE CENA: CENA INTELIGENTE AUTO, SEM FLASH, CRIATIVO AUTO, RETRATO, PAISAGEM, GRANDE PLANO, ESPORTE, RETRATO NOTURNO, CENÁRIO NOTURNO SEM TRIPÉ, CONTROLE DE CONTRALUZ HDR, PROGRAMA AE, PRIORIDADE DE OBTURADOR AE, PRIORIDADE DE ABERTURA AE, MANUAL (FOTOGRAFIAS E FILME). MODOS DE BALANÇO DE BRANCO: AWB, LUZ DO DIA, SOMBRA, NUBLADO, TUNGSTÉNIO, LUZ FLUORESCENTE BRANCA, FLASH, PERSONALIZADO. ZOOM APROX. 3X. MONITOR 3.0. BATERIA RECARREGÁVEL BIVOLT. MODO DE FLASH: AUTO, FLASH MANUAL LIGADO/DESLIGADO, SINCRONIZAÇÃO LENTA. FAIXA DE SENSIBILIDADE DO SENSOR DE 100-12800 (EXPANSÍVEL ATÉ 25.600). LARGURA: 6CM, ALTURA: 10CM, PROFUNDIDADE 13CM. PESO: 530G. LCD 3.0" TOUCH SCREEN, FACE DETECTION, ESTABILIZADOR DE IMAGEM. LENTE COM DISTÂNCIA FOCAL 18-55MM. OBTURADOR: 1-1/4000 SEG. OBTURADOR DE PLANO FOCAL, CONTROLADO ELETRONICAMENTE. 5 DISPAROS POR SEGUNDO. TIPO DE FOCO: TTL</t>
  </si>
  <si>
    <t>5233000000240</t>
  </si>
  <si>
    <t>CÂMERA FOTOGRÁFICA SLR DIGITAL FULL HD COM SENSOR CMOS DE 20.2 MP COM KIT DE LENTE 18-55MM</t>
  </si>
  <si>
    <t>CÂMERA FOTOGRÁFICA DIGITAL SLR FULL HD COM SENSOR CMOS DE 20.2 MP COM KIT DE LENTE 18-55MM. RESOLUÇÃO 20,20 MEGAPIXEIS.TAMANHO EFETIVO DO SENSOR CMOS DE 22,5MM X 15,0MM. TIPO DO FILTRO DE COR COR PRIMÁRIA. DIMENSÃO DA TELA: CLEAR VIEW II TFT 3:2 DE ÂNGULO VARIÁVEL COM 7,7 CM (3,0") E APROX. 1 040 000 PONTOS. OBJETIVA EF/EF-S. FORMATO(S) DE GRAVAÇÃO RAW + JPEG, M-RAW + JPEG, S-RAW + JPEG. JPEG 3:2: (L) 5472X3648, (M) 3468X2432, (S1) 2736X1824, (S2) 1920X1280, (S3) 720X480. JPEG 16:9: (L) 5472X3072, (M) 3468X2048, (S1) 2736X1536, (S2) 1920X1080, (S3) 720X408. FORMATO(S) DE GRAVAÇÃO VÍDEO: MOV (VÍDEO: H.264 INTRA FRAME/INTER FRAME. SOM: PCM LINEAR, O NÍVEL DE GRAVAÇÃO PODE SER AJUSTADO MANUALMENTE;1920 X 1080 (29,97, 25, 23,976 FPS) INTRA OU INTER FRAME 1280 X 720 (59,94, 50 FPS) INTRA OU INTER FRAME 640 X 480 (29,97, 25 FPS) INTER FRAME. DURAÇÃO MÁXIMA DE 29 MIN. E 59 SEG., TAMANHO MÁX. DO FICHEIRO 4 GB (SE O FICHEIRO EXCEDER OS 4 GB, SERÁ CRIADO UM NOVO FICHEIRO AUTOMATICAMENTE). MODOS DE DISPARO CENA INTELIGENTE AUTO (FOTOGRAFIAS E FILME), SEM FLASH, AUTOMÁTICO CRIATIVO, SCN (RETRATO, PAISAGEM, GRANDE PLANO, DESPORTO, RETRATO NOTURNO, CENÁRIO NOTURNO SEM TRIPÉ, CONTROLO DE CONTRALUZ HDR), PROGRAMA AE, PRIORIDADE DE OBTURADOR AE, PRIORIDADE DE ABERTURA AE, MANUAL (FOTOGRAFIAS E FILME), BULB, PERSONALIZADO MODOS DE AVANÇO - ÚNICO, CONTÍNUO L, CONTÍNUO H, TEMPORIZADOR (2 SEG. + REMOTO, 10 SEG. + REMOTO), DISPARO INDIVIDUAL SILENCIOSO, DISPARO CONTÍNUO SILENCIOSO. FOTOS SEQUÊNCIA MÁX. APROX. 7 FPS. (VELOCIDADE MANTIDA ATÉ 65 IMAGENS (JPEG)¹³ (COM CARTÃO UHS-I), 16 IMAGENS (RAW)) VELOCIDADE 0-1/8000 SEG. (INCREMENTOS DE 1/2 OU 1/3 PONTOS), BULB (INTERVALO TOTAL DE VELOCIDADE DO OBTURADOR. O INTERVALO DISPONÍVEL VARIA CONFORME O MODO DE DISPARO). ISO AUTOMÁTICA (100-12800), 100-12800 (EM INCREMENTOS DE 1/3 PONTOS OU COMPLETOS) . DURANTE A GRAVAÇÃO DE FILMES: AUTO (100-6400), O ISO 100-6400 (EM INCREMENTOS DE 1/3 PONTOS OU COMPLETOS) PODE SER EXPANDIDO PARA H: 12 800. BALANÇO DE BRANCOS (WB) EQUILÍBRIO DE BRANCOS AUTOMÁTICO COM O SENSOR DE IMAGEM AWB, LUZ DO DIA, SOMBRA, NUBLADO, TUNGSTÉNIO, LUZ FLUORESCENTE BRANCA, FLASH, PERSONALIZADO, DEFINIÇÃO DA TEMPERATURA DA COR. SAÍDA DE VÍDEO (PAL/ NTSC) (INTEGRADA COM TERMINAL USB), MINI-SAÍDA HDMI (COMPATÍVEL COM HDMI-CEC), MICROFONE EXTERNO (MINI-TOMADA ESTÉREO DE 3,5 MM). CONSTRUÇÃO ALUMÍNIO E RESINA DE POLICARBONATO COM FIBRA DE VIDRO E FIBRA CONDUTORA. OUTROS SISTEMA DE LIMPEZA INTEGRADO EOS. 23 FUNÇÕES PERSONALIZADAS. ETIQUETA DE METADADOS - INFORMAÇÃO SOBRE DIREITOS DE AUTOR DO UTILIZADOR (PODE SER DEFINIDA NA CÂMARA). SENSOR DE ORIENTAÇÃO INTELIGENTE. DIMENSÕES 139,0 X 104,3 X 78,5 MM</t>
  </si>
  <si>
    <t>3029000000056</t>
  </si>
  <si>
    <t>CANOPLA ACOPLÁVEL PARA MICROFONE DE MÃO</t>
  </si>
  <si>
    <t>CANOPLA ACOPLÁVEL PARA MICROFONE DE MÃO. PEÇA EM ACRÍLICO COM FURO INTERNO REVESTIDO DE ESPUMA. POSSUI VÁRIOS FORMATOS: QUADRADO, TRIANGULAR OU REDONDO. PARA SER ACOPLADA EM MICROFONES DE MÃO COM OU SEM FIO PARA IDENTIFICAÇÃO DA EMISSORA, INSTITUIÇÃO OU PROGRAMA DE TELEVISÃO. COR BRANCA OU PRETA, COM TAMANHOS APROXIMADO DE 6X6X5CM / ALTURA 5CM / DIÂMETRO DO FURO 4,5CM</t>
  </si>
  <si>
    <t>5233000000248</t>
  </si>
  <si>
    <t>CARTÃO COMPACT FLASH CAPACIDADE 32 GB</t>
  </si>
  <si>
    <t>CARTÃO COMPACT FLASH, CAPACIDADE: 32GB. VELOCIDADE DE LEITURA: 400X - 60MB/S. VELOCIDADE DE GRAVAÇÃO: 400X - 60MB/S. TIPO I. DIMENSÕES: 43×36×3,3. VOLTAGEM DE FUNCIONAMENTO: 2,7 - 3,6 V. TEMPERATURA DE FUNCIONAMENTO: -25°C ATÉ 80°C. DURABILIDADE: 1.000.000 CICLOS DE ESCREVER-APAGAR. PESO: 10 G</t>
  </si>
  <si>
    <t>CARTÃO DE MEMÓRIA SDHC 32GB CLASSE 10</t>
  </si>
  <si>
    <t>CARTÃO DE MEMÓRIA SDHC CLASSE 10,  CAPACIDADE: 32GB, CLASSE DE PERFORMANCE: 10, VELOCIDADE DE LEITURA: 22MB/S. VELOCIDADE DE GRAVAÇÃO: 20MB/S. DIMENSÕES: 32×24×2,1 MM. VOLTAGEM DE FUNCIONAMENTO: 2,7 - 3,6 V. TEMPERATURA DE FUNCIONAMENTO: -25°C ATÉ 80°C. DURABILIDADE: 10.000 CICLOS DE ESCREVER-APAGAR. PESO: 2 G. EMBALAGEM LACRADA.</t>
  </si>
  <si>
    <t>3029000000050</t>
  </si>
  <si>
    <t>CASE PARA CÂMERA FOTOGRÁFICA</t>
  </si>
  <si>
    <t>CASE PARA CÂMERA FOTOGRÁFICA. CASE EM MATERIAL IMPERMEÁVEL. COMPORTA 1 CÂMERA DIGITAL SEM GRIP COM LENTE INTERCAMBIÁVEL, 1 1/2 TELE (OBJETIVA MÉDIA) E UM FLASH. PESO: 793 G . MEDIDAS APROXIMADAS DO CASE: COMPRIMENTO 23 CM X LARGURA 16 CM X ALTURA 16 CM. COM ALÇA E ALMOFADA LOMBAR PARA ACOPLAGEM EM CINTOS.</t>
  </si>
  <si>
    <t>3014000000668</t>
  </si>
  <si>
    <t>CHUPETA DE BRINQUEDO EM PLÁSTICO</t>
  </si>
  <si>
    <t>CHUPETA DE BRINQUEDO, DE PLÁSTICO, TAMANHO GRANDE PARA FIGURINO DE PALHAÇO, DIMENSÕES: 30 X 14 X 14 CM (ALTURA X LARGURA X COMPRIMENTO).</t>
  </si>
  <si>
    <t>5233000000247</t>
  </si>
  <si>
    <t>CLAQUETE TIPO PROFISSIONAL</t>
  </si>
  <si>
    <t>CLAQUETE PROFISSIONAL DE ACRÍLICO BRANCA PARA GRAVAÇÕES DE VIDEO E FOTOGRAFIA,  QUADRO DE CONTORNO PRETO, USO COM CANETA, LETRAS EM BAIXO RELEVO,  TAMANHO APROXIMADO: 25CM X 30CM</t>
  </si>
  <si>
    <t>3016000002351</t>
  </si>
  <si>
    <t>COLA PARA DECOUPAGEM - 100 ML</t>
  </si>
  <si>
    <t>COLA PARA DECOUPAGEM, PARA MADEIRA, PRONTA PARA O USO, SOLÚVEL EM ÁGUA E ATÓXICA, IDEAL PARA CARTONAGEM. CARACTERÍSTICAS ADICIONAIS SECAGEM EM 2 HORAS, TIPO PASTOSA, EMBALAGEM COM 100 ML</t>
  </si>
  <si>
    <t>3016000002342</t>
  </si>
  <si>
    <t>COLA PARA ISOPOR - 90 GRAMAS</t>
  </si>
  <si>
    <t>COLA, POLIVIL ACETATO, PVA, INCOLOR, ATÓXICA. EMBALAGEM COM 90 GRAMAS</t>
  </si>
  <si>
    <t>3016000002350</t>
  </si>
  <si>
    <t>COMPASSO EM METAL PARA DESENHO TÉCNICO</t>
  </si>
  <si>
    <t>COMPASSO EM METAL PARA DESENHO TÉCNICO, 2 HASTES MAIS CURTA, AMBAS COM PROLONGADOR INTERNO. POSSUI PONTA PARA GRAFITE E PARA PONTA SECA. ACOMPANHA GRAFITE PARA REPOSIÇÃO. ACONDICIONADO EM ESTOJO MOLDADO</t>
  </si>
  <si>
    <t>3014000000670</t>
  </si>
  <si>
    <t>CORDA MULTIFILAMENTO 12MM</t>
  </si>
  <si>
    <t>CORDA MULTIFILAMENTO 12 MM TRANÇADA. MATERIAL EM POLIPROPILENO.</t>
  </si>
  <si>
    <t>3026000001280</t>
  </si>
  <si>
    <t>EMENDA DE CABOS XLR FÊMEA</t>
  </si>
  <si>
    <t>ADAPTADOR XLR FÊMEA/XLR FÊMEA, IDEAL PARA EMENDA DE DOIS CABOS</t>
  </si>
  <si>
    <t>3026000001281</t>
  </si>
  <si>
    <t>EMENDA DE CABOS XLR MACHO</t>
  </si>
  <si>
    <t>ADAPTADOR XLR MACHO/XLR MACHO, IDEAL PARA EMENDA DE DOIS CABOS</t>
  </si>
  <si>
    <t>3016000002341</t>
  </si>
  <si>
    <t>ESQUADRO ACRÍLICO PARA DESENHO TÉCNICO</t>
  </si>
  <si>
    <t>FABRICADO EM ACRILICO 2 MM DE ESPESSURA SEM GRADUAÇÃO, 30º DE ÂNGULO DIMENSÃO 21 CM. PARA DESENHO TÉCNICO</t>
  </si>
  <si>
    <t>3016000002332</t>
  </si>
  <si>
    <t>FITA ADESIVA VINÍLICA COR PRETO - 50MM X 30 METROS</t>
  </si>
  <si>
    <t>FITA ADESIVA VINÍLICA - PRETA - ROLO 30MTS, NÃO REFLETIVAS, VINIL RESISTENTE COM ADERÊNCIA A TODAS AS SUPERFÍCIES, SEM BRILHO. 50MM X 30 MTS COMPRIMENTO.</t>
  </si>
  <si>
    <t>5233000000242</t>
  </si>
  <si>
    <t>FLASH PROFISSIONAL PARA CÂMERA FOTOGRÁFICA</t>
  </si>
  <si>
    <t>FLASH PROFISSIONAL PARA CÂMERA FOTOGRÁFICA. UNIDADE DE FLASH AVANÇADA PARA UTILIZAÇÃO NA CÂMARA E FORA DELA. COM ACCIONADOR POR RÁDIO INCORPORADO QUE OFERECE CONTROLE REMOTO DA ILUMINAÇÃO A DISTÂNCIAS ATÉ 30 M. COM 15 CANAIS DE FREQUÊNCIA. SINCRONIZAÇÃO RÁPIDA PARA DISPAROS. POTÊNCIA COM N.º GUIA (ISO100) IGUAL A METROS 60 (200 MM). COM CABEÇA DE ZOOM. COBERTURA DE DISTÂNCIA FOCAL: 20-200 MM. COBERTURA COM PAINEL AMPLO: 14 MM. ZOOM AUTOMÁTICO PARA TAMANHO DO SENSOR. MODOS DO FLASH: CONTROLE AUTOMÁTICO DA EXPOSIÇÃO E-TTLII/E-TTL/TTL. SINCRONIZAÇÃO A ALTA VELOCIDADE. USO MANUAL E POR DEFINIÇÕES DE SAÍDA. PASSOS MANUAIS: PASSO 1/3. ESTROBOSCÓPIO/DEFINIÇÕES DE SAÍDA: 1/4-1/128. FREQUÊNCIA 1-500 HZ (199 HZ COM FUNÇÃO DE SERVO ÓPTICO). FUNÇÃO FLASH-RELATED. BLOQUEIO FE. COM COMPENSAÇÃO DA EXPOSIÇÃO DO FLASH, VARIAÇÃO DA EXPOSIÇÃO DO FLASH, SINCRONIZAÇÃO DO FLASH DA SEGUNDA CORTINA, FLASH DE MODELAÇÃO, COMUNICAÇÃO DA INFORMAÇÃO DE TEMPERATURA DA COR. FLASH SEM FIOS. COM TRANSMISSOR. TIPO DE TRANSMISSÃO INFRAVERMELHOS / RÁDIO. ALCANCE MÁX. DO TRANSMISSOR DE APROX. INTERIOR: 12-15 M / 30 M E EXTERIOR: 8-10 M / 30 M. SERVO. N.º DE GRUPOS 3 / 5¹. N.º DE CANAIS 4 / 15. LIBERTAÇÃO DO OBTURADOR REMOTO. MOVIMENTO DA CABEÇA DE FLASH: CIMA 45, 60, 75 E 90 °; BAIXO 7 °; ESQUERDA 60, 75, 90, 120, 150 E 180°; DIREITA 60, 75, 90, 120, 150 E 180°. AUXILIAR AF. LUZ AUXILIAR AF. NÚMERO DE PONTOS AF SUPORTADOS 1 - 61. TIPO DE LUZ AUXILIAR AF INFRAVERMELHOS. FONTE DE ALIMENTAÇÃO: PILHAS (4 PILHAS AA). TEMPO DE RECICLAGEM MÍNIMO* APROX. 3,3 SEG.FONTE DE ALIMENTAÇÃO EXTERNA CP-E4. RESISTENTE AO PÓ E À ÁGUA. MATERIAL DO PÉ DE MONTAGEM METAL DIV. FUNÇÃO PERSONALIZADA 18 (7 FUNÇÕES PESSOAIS). DEFINIÇÕES DE FLASH A PARTIR DOS MENUS DA CÂMARA. SENSOR DE EXPOSIÇÃO DO FLASH EXTERNO. TERMINAL PC. TAMANHO (L X A X P), MM 79,7 X 142,9 X 125,4. PESO (EXCLUINDO AS PILHAS), GRAMAS 425 G.</t>
  </si>
  <si>
    <t>3029000000069</t>
  </si>
  <si>
    <t>FLUIDO PARA MÁQUINA DE FUMAÇA - 5 LITROS</t>
  </si>
  <si>
    <t>FLUIDO PARA MÁQUINA DE FUMAÇA, A BASE DE ÁGUA, NÃO TÓXICO, EMBALAGEM COM 5 LITROS</t>
  </si>
  <si>
    <t>MONALISA TEIXEIRA SANCHES</t>
  </si>
  <si>
    <t>3016000002352</t>
  </si>
  <si>
    <t>FOLHA ISOPOR 100 X 50 CM</t>
  </si>
  <si>
    <t>DIMENSÕES 1M X 50 CM X 20 MM</t>
  </si>
  <si>
    <t>5233000000251</t>
  </si>
  <si>
    <t>FOTÔMETRO DE MÃO</t>
  </si>
  <si>
    <t>FOTÔMETRO DE MÃO, APARELHO PARA MEDIR A INTENSIDADE DE LUZ (PARA FOTOGRAFIA E VÍDEO) ATRAVÉS DE PARÂMETROS FOTOGRÁFICOS. COMO MODO ADEQUADO PARA CÂMERAS DSLR, COM LEITURA PRECISA DE EXPOSIÇÃO E CONTROLE DE LUZ UTILIZANDO VELOCIDADE E FRAME. DEVE FAZER LEITURAS PRECISAS DE FLASH, LEITURA DE EV AMBIENTE, MOSTRAR A VELOCIDADE DO OBTURADOR E ABERTURA EM INTERVALOS DE 1/2 OU 1/3 DE STOP PARA REPRESENTAR EXATAMENTE OS AJUSTES NA CÂMERA COM UMA REPETIÇÃO PRECISA DE ± 0,1 EV. PADRÃO DE QUALIDADE SIMILAR OU SUPERIOR: SEKONIC L308DC</t>
  </si>
  <si>
    <t>3029000000066</t>
  </si>
  <si>
    <t>GELATINA PARA CANHÃO GEL COLORIDO</t>
  </si>
  <si>
    <t>GELATINA CANHÃO GEL COLORIDO, LAMPADAS COMUNS DE ATÉ 200W, TAMANHO 21X14 CM.</t>
  </si>
  <si>
    <t>3016000002340</t>
  </si>
  <si>
    <t>GRAFITE 0,5 MM PARA DESENHO TÉCNICO</t>
  </si>
  <si>
    <t>GRAFITE 0,5 MM (TIPO HD) MINA GRAFITE; MATERIAL GRAFITA; DIÂMETRO 0,5 MM, NÃO BORRA, COMPRIMENTO 100 MM, DUREZA HB. TUBO COM 12 MINAS PARA DESENHO TÉCNICO</t>
  </si>
  <si>
    <t>3016000002339</t>
  </si>
  <si>
    <t>GRAFITE 0,9MM PARA DESENHO TÉCNICO</t>
  </si>
  <si>
    <t>GRAFITE 0,9 MM (TIPO B OU 2B) MINA GRAFITE; MATERIAL GRAFITA; NÃO BORRA, DIÂMETRO 0,9 COMPRIMENTO 100, DUREZA 2B.TUBO COM 12 MINAS PARA DESENHO TÉCNICO</t>
  </si>
  <si>
    <t>3020000000088</t>
  </si>
  <si>
    <t>GUARDANAPOS PARA DECOUPAGEM 33X33 CM</t>
  </si>
  <si>
    <t>GUARDANAPOS PARA DECOUPAGEM, COM ESTAMPAS DIVERSAS, UTILIZADO EM MADEIRA, CHINELOS, ISOPOR, PAPEL. EMBALAGEM COM 2 UNIDADES, MEDIDA 33 X 33 CM</t>
  </si>
  <si>
    <t>PACOTE</t>
  </si>
  <si>
    <t>3024000000787</t>
  </si>
  <si>
    <t>KIT CRAQUELEX DIVERSAS CORES TIPO  TRANSPARENTE - 37 ML</t>
  </si>
  <si>
    <t>KIT CRAQUELEX COLOR CONTENDO 1 VERNIZ BASE E 1 VERNIZ CRAQUELADOR COLORIDO. EMBALAGEM  COM 37 ML CADA FRASCO</t>
  </si>
  <si>
    <t>KIT</t>
  </si>
  <si>
    <t>5233000000245</t>
  </si>
  <si>
    <t>KIT FRESNEL PARA ILUMINAÇÃO DE CINEMA E VÍDEO</t>
  </si>
  <si>
    <t>KIT FRESNEL PARA ILUMINAÇÃO DE CINEMA E VÍDEO. COMPONENTES: 3 FRESNEL VULCANO 650W MOD 50-02, BANDEIRAS DE 04 FOLHAS, PORTA FILTRO E INTERRUPTOR NO CABO, 3 TRIPÉS LEVE, 3 CUBO ADAPTADOR. 3 LÂMPADAS HALÓGENAS CP89 650W 220V, 1 BOLA FLEXÍVEL 0,75X0,42X0,40M. MODELO SIMILAR OU SUPERIOR AO MODELO DEXEL KIT F-650</t>
  </si>
  <si>
    <t>3016000002333</t>
  </si>
  <si>
    <t>KIT GLITTER EM PÓ 4 GRAMAS - 10 CORES</t>
  </si>
  <si>
    <t>GLITTER EM PÓ, KIT DE 10 CORES DIFERENTES EM POTES COM 4 GRAMAS CADA.</t>
  </si>
  <si>
    <t>17,,80</t>
  </si>
  <si>
    <t>3016000002338</t>
  </si>
  <si>
    <t>LAPISEIRA 0,5MM PARA DESENHO TÉCNICO</t>
  </si>
  <si>
    <t>COM PRENDEDOR, PONTA E ASSINADOR DE METAL; PONTEIRA RETRÁTIL; COM BARRACHA INTERNA GIRATÓRIA CORPO EM PLÁSTICO RIGIDO E EM FORMADO CILINDRICO. APLICAÇÃO EM DESENHO TÉCNICO</t>
  </si>
  <si>
    <t>3016000002337</t>
  </si>
  <si>
    <t>LAPISEIRA 0,9MM PARA DESENHO TÉCNICO</t>
  </si>
  <si>
    <t>COM PRENDEDOR, PONTA E ASSINADOR DE METAL; PONTEIRA RETRÁTIL; COM BORRACHA INTERNA GIRATÓRIA CORPO EM PLÁSTICO RIGIDO E EM FORMADO CILINDRICO.</t>
  </si>
  <si>
    <t>3024000000793</t>
  </si>
  <si>
    <t>LINÓLEO COR PRETO 1,40 X 10 METROS</t>
  </si>
  <si>
    <t>LINÓLEO PRETO, MATERIAL VINÍLICO FACE UNICA, ANTI DERRAPANTE E ANTI REFLETANTE. ROLO COM 1,40MT DE LARGURA X 10MT DE COMPRIMENTO</t>
  </si>
  <si>
    <t>3014000000666</t>
  </si>
  <si>
    <t>MALABARES TIPO CLAVE</t>
  </si>
  <si>
    <t>MALABARES TIPO CLAVE, DIMENSÕES: 53 X 9 X 9 CM (ALTURA X LARGURA X COMPRIMENTO)O, FEITA EM PLÁSTICO ALTAMENTE RESISTENTE, VARIADAS CORES, CABO DE MADEIRA REVESTIDO, BORRACHA DE EVA FIXADA COM PARAFUSO NA EXTREMIDADE. PARA USO PROFISSIONAL E INICIANTE. PESO APROXIMADO : 0.28 KG</t>
  </si>
  <si>
    <t>5233000000257</t>
  </si>
  <si>
    <t>MÁQUINA DE FUMAÇA - 1500W</t>
  </si>
  <si>
    <t>MÁQUINA DE FUMAÇA FUNCIONANDO EM 2 MODOS: CONTROLE REMOTO SEM FIO ( ALCANCE 30 METROS)_x000D_
CONTROLE REMOTO COM FIO ( CABO 1,2 METROS), INCLUSO CABO CONTROLE 1,2 METROS, CONTROLE REMOTO E CABO RECEPTOR SEM FIO, CABO DE FORÇA,ALÇA, MANUAL. IDEALA:1.500W, VASÃO:20000MIN, TEMPO DE AQUECIMENTO:10 MINUTOS, DISTÂNCIA JATO:10 METROS, RESERVATÓRIO: 1.5 LITROS_x000D_
DIMENSÕES:48*30*22CM, VOLTAGEM: 220V, PESO: 7.8KG.</t>
  </si>
  <si>
    <t>5233000000259</t>
  </si>
  <si>
    <t>MESA ILUMINAÇÃO DIGITAL - 48 CANAIS</t>
  </si>
  <si>
    <t>MESA ILUMINAÇÃO DIGITAL: CONSOLE DE DIMMERS CONVENCIONAL, 48 CANAIS DMX, 4200 CENAS PROGRAMÁVEIS PROTEGIDAS POR SENHA, 96 CHASES PROGRAMÁVEIS PROTEGIDOS POR SENHA, FUNÇÕES CHASE SINGLE &amp; MIX, FUNÇÕES BLIND &amp; DARK, 48 FADERS INDIVIDUAIS, 48 BOTÕES DE COLISÃO, A / B MASTER FADERS, BOTÃO SYNC PARA SUBSTITUIR A VELOCIDADE / FADE, CONTROLE INDEPENDENTE DE VELOCIDADE E DE FADE, FULL-ON PARA SAÍDA MOMENTÂNEA PARA TODOS OS 48 CANAIS, DISPLAY LCD, ENTRADA DE ÁUDIO E MICROFONE EMBUTIDO PARA FUNÇÕES DE SINCRONIZAÇÃO DE MÚSICA, ÁUDIO FADER, INTERRUPTOR DE POLARIDADE (2 -, 3 + / 2 +, 3 -), CONECTORES MIDI IN, OUT &amp; THRU, ALIMENTAÇÃO: 120V. / DC 12V, 500MA (INCLUÍDO),DIMENSÕES: 10.5" L X 28" W X 4" H</t>
  </si>
  <si>
    <t>5233000000255</t>
  </si>
  <si>
    <t>MÓDULO DIMMER 12 CANAIS</t>
  </si>
  <si>
    <t>MÓDULO/RACK DIMMER 12 CANAIS DIGITAL DE 4 KW COM PAINEL DE 2 TOMADAS. ALIMENTAÇÃO FEITA POR SISTEMA DE CONECTOR CAN LOCK, E CHAVE REVERSORA 220V TRIFÁSICO OU 380V TRIFÁSICO.</t>
  </si>
  <si>
    <t>3016000002041</t>
  </si>
  <si>
    <t>PAPEL A3</t>
  </si>
  <si>
    <t>PAPEL A3, MATERIAL PAPEL ALCALINO, LARGURA 297 MM, COMPRIMENTO 420 MM, GRAMATURA 75 G/M2</t>
  </si>
  <si>
    <t>KARINA ANDRESSA FERRARI DE OLIVEIRA</t>
  </si>
  <si>
    <t>ANTONIO HENRIQUE POLATO</t>
  </si>
  <si>
    <t>3016000002335</t>
  </si>
  <si>
    <t>PAPEL A3 OPACO MILIMETRADO - BLOCO COM  50 UNIDADES</t>
  </si>
  <si>
    <t>CELULOSE VEGETAL; FOSCO FOLHA 75 G/M²; BRANCA; FORMATO A3; BLOCO COM 50 UNIDADES</t>
  </si>
  <si>
    <t>3016000002353</t>
  </si>
  <si>
    <t>PAPEL PARA DECOUPAGEM 12 X 12 CM</t>
  </si>
  <si>
    <t>PAPEL ADESIVO DECOUPAGE, DE FÁCIL FIXAÇÃO. UTILIZADO NAS MAIS DIVERSAS PRÁTICAS DE DECOUPAGE, PARA DECORAÇÃO DE PEÇAS E AMBIENTES. PODE SER UTILIZADO EM MATÉRIAS COMO VIDRO, ALUMÍNIO, PLÁSTICO, MADEIRA E PAREDES LISAS. MEDIDAS: 12 X 12 CM.</t>
  </si>
  <si>
    <t>3023000000351</t>
  </si>
  <si>
    <t>PINCEL ARTE PLASTICA</t>
  </si>
  <si>
    <t>PINCEL ARTE PLASTICA, MATERIAL CERDAS PONEY, TIPO CABO LONGO, TAMANHO 0, FORMATO REDONDO</t>
  </si>
  <si>
    <t>3016000002331</t>
  </si>
  <si>
    <t>PINCEL CHANFRADO - Nº 06</t>
  </si>
  <si>
    <t>PINCEL CHANFRADO, PELÔ/CERDAS: PELÔ SINTÉTICO. NÚMERO: 06</t>
  </si>
  <si>
    <t>3026000001282</t>
  </si>
  <si>
    <t>PLUG ADAPTADOR FÊMEA</t>
  </si>
  <si>
    <t>PLUG ADAPTADOR XLR FÊMEA X P10 MONO</t>
  </si>
  <si>
    <t>3029000000057</t>
  </si>
  <si>
    <t>PLUG ADAPTADOR RCA/P10</t>
  </si>
  <si>
    <t>PLUG ADAPTADOR RCA FÊMEA PARA P10 MACHO BALANCEADO</t>
  </si>
  <si>
    <t>3026000001286</t>
  </si>
  <si>
    <t>PLUGUE ILUMINAÇÃO FEMEA</t>
  </si>
  <si>
    <t>PLUGUE ILUMINAÇÃO FEMEA, CORRENTE 20 AMPÈRES, 3 POLOS, RETO, EM MATERIAL ANTI-CHAMA, 2P+T</t>
  </si>
  <si>
    <t>3026000001285</t>
  </si>
  <si>
    <t>PLUGUE ILUMINAÇÃO MACHO</t>
  </si>
  <si>
    <t>PLUGUE ILUMINAÇÃO MACHO, CORRENTE 20 AMPERES, 3 POLOS, RETO, EM MATERIAL ANTI-CHAMA, 2P+T</t>
  </si>
  <si>
    <t>3015000058601</t>
  </si>
  <si>
    <t>PULSEIRA NEON - 100 UNIDADES</t>
  </si>
  <si>
    <t>PULSEIRAS CILÍNDRICAS E TRANSPARENTES COM NEON NA PARTE INTERNA E QUE BRILHA NO ESCURO, DOBRAR A PULSEIRA PARA ATIVAR  O BRILHO DO NEON. DIMENSÕES: 28 X 6,5 X 6,5 CM (ALTURA X LARGURA X COMPRIMENTO). EMBALAGEM COM 100 UNIDADES DE PULSEIRAS EM CORES VARIADAS COM FECHES.</t>
  </si>
  <si>
    <t>3016000002334</t>
  </si>
  <si>
    <t>REFIL DE COLA-QUENTE</t>
  </si>
  <si>
    <t>REFIL COLA DE SILICONE; COM 7,5 MM DE DIÂMETRO; 30 MM DE COMPRIMENTO</t>
  </si>
  <si>
    <t>5233000000261</t>
  </si>
  <si>
    <t>REFLETOR ELIPSOIDAL 25° A 50°</t>
  </si>
  <si>
    <t>REFLETOR ELIPSOIDAL COM ÂNGULO DE 25° A 50, REFLETOR DICRÓICO FACETADO, CONJUNTO DE LÂMINA DO OBTURADOR COM DOIS PLANOS DE AÇO INOXIDÁVEL, CONSTRUÇÃO EM ALUMÍNIO FUNDIDO, ACEITA GOBOS TAMANHO M, GARRA "C", PORTA GEL, DISTRIBUIÇÃO COSSENO PARA CAMPO MAIS BRILHANTE, ALIMENTAÇÃO: AC127V OU 230V, POTÊNCIA: 575 WATTS, DIMENSÕES (A X L X P): 47,0 X 24,6 X 49 CM</t>
  </si>
  <si>
    <t>5233000000264</t>
  </si>
  <si>
    <t>REFLETOR FRESNEL 1000W</t>
  </si>
  <si>
    <t>REFLETOR FRESNEL, LÂMPADA: 650W/1000W BASE GX 9.5, FOCO: AJUSTÁVEL DE 13° A 53° (FRESNEL), ALIMENTAÇÃO: 230V 50/60 HZ, CONSUMO: 1000W,DIMENSÕES (A X L X P): 22,0 X 30,0 X 38,0 CM (SUPORTE INCLUSO)</t>
  </si>
  <si>
    <t>5233000000262</t>
  </si>
  <si>
    <t>REFLETOR PAR</t>
  </si>
  <si>
    <t>REFLETOR PAR, Nominal de até 750W, Lâmpada HPL Super-eficiente, Lentes intercambiáveis (VNSP, NSP, MFL, WFL), Lente opcional extra-larga para aplicações de curta distância, Refletor facetado, Construção em alumínio fundido, Dimensões (C x L x A): 31 x 24 x 33 cm.</t>
  </si>
  <si>
    <t>5233000000268</t>
  </si>
  <si>
    <t>REFLETOR PLANO CONVEXO 1000W</t>
  </si>
  <si>
    <t>REFLETOR PLANO CONVEXO 1000W: COM FILTRO PADRÃO E GRELHA PROTETORA ACOPLADA. LÂMPADA: 650W/1000W BASE GX 9.5, FOCO: AJUSTÁVEL DE 10° A 64 ° (PC), ALIMENTAÇÃO: 230V 50/60 HZ, CONSUMO: 1000W, DIMENSÕES (A X L X P): 22,0 X 38,0 X 30,0 CM (SUPORTE INCLUSO)</t>
  </si>
  <si>
    <t>3014000000423</t>
  </si>
  <si>
    <t>TATAME DE EVA - BLOCOS DE ENCAIXE</t>
  </si>
  <si>
    <t>TATAME DE EVA - BLOCOS DE ENCAIXE. DIMENSÕES: 1M2. ESPESSURA: 15-20MM. IMPERMEAVEL,ANTIALLERGICO,SILICONIZADO. COM BORDAS E ACABAMENTOS. TODOS OS BLOCOS NA COR VERDE ESCURO OU AZUL ESCURO. RESISTENTE À ÁGUA. ATÓXICO.</t>
  </si>
  <si>
    <t>3099000000119</t>
  </si>
  <si>
    <t>TOALHA DE BANHO, COMPRIMENTO 160, LARGURA 89</t>
  </si>
  <si>
    <t>TOALHA DE BANHO, MATERIAL 90% ALGODÃO E 10 % POLIESTER,  COR BEGE, COMPRIMENTO 160 X 89</t>
  </si>
  <si>
    <t>3020000000091</t>
  </si>
  <si>
    <t>TOALHA DE ROSTO COR BRANCA - 80 X 50 CM</t>
  </si>
  <si>
    <t>TOALHA DE ROSTO, MATERIAL 90% ALGODÃO E 10% POLIÉSTER, COR BRANCA, COMPRIMENTO 80CM, LARGURA 50 CM</t>
  </si>
  <si>
    <t>5233000000254</t>
  </si>
  <si>
    <t>TRIPÉ PARA CÂMERA FILMADORA</t>
  </si>
  <si>
    <t>TRIPÉ PARA CÂMERA FILMADORA, DE FIBRA DE CARBONO. CABEÇA DE 3 MOVIMENTOS. 3 SEÇÕES. SUPORTA ATÉ 4 KG. KIT INCLUI UM TRIPÉ E UM QUICK-RELEASE CABEÇA 3-WAY. DEVE SER TRANSPORTÁVEL, SEM COMPROMETER A ESTABILIDADE. USA O SISTEMA "NEXT-GENERATION" TUBOS DE CARBONO: UM TUBO COMPOSTO COM ÂNGULOS DE FIBRA OTIMIZADOS QUE OFERECEM VANTAGENS CONSISTENTES SOBRE TUBOS DE ALUMÍNIO EM TERMOS DE RIGIDEZ, LEVEZA E ESTABILIDADE. COM 3 SEÇÕES DE PERNAS.  MINIMIZA A VIBRAÇÃO PARA AS LENTES ZOOM. TENSÃO AJUSTÁVEL. FECHADURAS DE PERNA DE ALUMÍNIO DURÁVEL QUE PODEM SER AJUSTÁVEIS, EVITANDO OS EFEITOS DO DESGASTE E ENVELHECIMENTO. CONFIGURAÇÕES DE ÂNGULO DAS PERNAS DE DUAS POSIÇÕES. COLUNA CENTRAL RÁPIDA QUE AUMENTA A FLEXIBILIDADE E AUMENTA A FAIXA DE ALTURA MIN-MAX.  CABEÇA 3-WAY (COM PRATO DE CÂMERA DE LIBERAÇÃO RÁPIDA) COM CONTROLES INDEPENDENTES PARA CADA UM DOS TRÊS EIXOS DE MOVIMENTO E ROTAÇÃO. 3-WAY CABEÇAS ADEQUADAS PARA FOTOGRAFIA MACRO E ARQUITETÔNICA. A CABEÇA É INTERCAMBIÁVEL E REMOVÍVEL.CAPACIDADE DE CARGA: 15,4 LIBRAS (7KG). ENCAIXE DE CONEXÃO DE CABEÇA: 3/8 DE POLEGADA.ALTURA MÁXIMA: 65 POLEGADAS (165,1CM). ALTURA MÁXIMA SEM A COLUNA ESTENDIDA: 55,1 POLEGADAS (140CM).ALTURA MÍNIMA: 16,3 POLEGADAS (41,4CM). COMPRIMENTO QUANDO DOBRADO: 25 POLEGADAS (63,5CM). PESO: 5,5 LIBRAS (2,5KG). LEGS. MATERIAL: ALUMÍNIO. ESTÁGIOS/SEÇÕES DE PERNA: 2/3. TIPO DE TRAVA DE PERNA: ALAVANCAS TIPO FLIP. ABERTURA INDEPENDENTE DE PERNAS: SIM. PÉS PONTUDOS/RETRÁTEIS: NÃO. BRAÇO CENTRAL: NÃO. CENTER COLUMN. TIPO DE COLUNA CENTRAL: DESLIZANTE SEÇÕES DA COLUNA CENTRAL: 1</t>
  </si>
  <si>
    <t>5233000000253</t>
  </si>
  <si>
    <t>UNIDADE EXTERNA DE GRAVAÇÃO PROJETADA PARA SONY HXR-NX5U</t>
  </si>
  <si>
    <t>UNIDADE EXTERNA DE GRAVAÇÃO PROJETADA PARA SONY HXR-NX5U. COMPATÍVEL COM NXCAM. TRANFERÊNCIA DE DADOS VIA USB 2.0. MEMÓRIA FLASH DE 128GB. AVCHD. CAPACIDADE DE GRAVAÇÃO NO MODO FX DE 11 HORAS. ACOPLÁVEL E REMOVÍVEL. GRAVAÇÃO SIMULTÂNEA DE VÍDEO HD E SD, COM BACKUP INSTATÂNEO. PCM LINEAR (DOIS CANAIS). DOLBY DIGITAL (DOIS CANAIS).</t>
  </si>
  <si>
    <t>3023000000365</t>
  </si>
  <si>
    <t>VERNIZ ACRÍLICO BRILHANTE VERNIZ À BASE_x000D_
DE ÁGUA, INDICADO PARA DAR_x000D_
ACABAMENTO BRILHANTE EM PINTURAS_x000D_
ARTÍSTICAS EM TELA OU PINTURAS_x000D_
ARTESANAIS EM MADEIRA, PAPEL, CORTIÇA,_x000D_
CERÂMICA, GESSO, METAL E ISOPOR. NÃO_x000D_
TÓXICO. FRASCO COM 100ML.</t>
  </si>
  <si>
    <t>ORDEM NO COMPRAS NET</t>
  </si>
  <si>
    <t>M&amp;M SOLUCOES CORPORATIVAS LTDA - ME</t>
  </si>
  <si>
    <t>06.122.074/0001-87</t>
  </si>
  <si>
    <t>PAIOL DA LUZ ILUMINACAO TECNICA PARA EVENTOS LTDA - ME</t>
  </si>
  <si>
    <t>08.207.090/0001-06</t>
  </si>
  <si>
    <t>GUAXINIM COMERCIO LTDA - ME</t>
  </si>
  <si>
    <t>08.459.500/0001-06</t>
  </si>
  <si>
    <t>FRATELLI COMERCIO DE MAQUINAS E EQUIPAMENTOS LTDA - EPP</t>
  </si>
  <si>
    <t>09.058.708/0001-78</t>
  </si>
  <si>
    <t>TEMPLO DAS ARTES CENICAS COMERCIO, IMPORTACAO E SERVICO</t>
  </si>
  <si>
    <t>13.330.990/0001-78</t>
  </si>
  <si>
    <t>AGNUS COMERCIO DE MAQUINAS E EQUIPAMENTOS LTDA - ME</t>
  </si>
  <si>
    <t>SUELEN CRISTINA PROVENSI - ME</t>
  </si>
  <si>
    <t>16.682.900/0001-04</t>
  </si>
  <si>
    <t>FULL - BROADCAST &amp; AUDIO - EIRELI - EPP</t>
  </si>
  <si>
    <t>18.964.131/0001-54</t>
  </si>
  <si>
    <t>ITEM</t>
  </si>
  <si>
    <t>DESCRIÇÃO</t>
  </si>
  <si>
    <t>PLANILHA GLOBAL</t>
  </si>
  <si>
    <t>PLANILHA NOSSA</t>
  </si>
  <si>
    <t>BOLA MEDICINAL</t>
  </si>
  <si>
    <t>CORDA</t>
  </si>
  <si>
    <t>CABO DE AUDIO E VIDEO</t>
  </si>
  <si>
    <t xml:space="preserve">APARECE </t>
  </si>
  <si>
    <t>Ñ APARECE</t>
  </si>
  <si>
    <t>LEGENDAS</t>
  </si>
  <si>
    <r>
      <t> </t>
    </r>
    <r>
      <rPr>
        <sz val="8"/>
        <color rgb="FF000000"/>
        <rFont val="Verdana"/>
        <family val="2"/>
      </rPr>
      <t>EMENDA DE CABOS XLR MACHO</t>
    </r>
  </si>
  <si>
    <t xml:space="preserve">CABO MONO 10 METROS </t>
  </si>
  <si>
    <t>CABO PP</t>
  </si>
  <si>
    <r>
      <t> </t>
    </r>
    <r>
      <rPr>
        <sz val="8"/>
        <color rgb="FF000000"/>
        <rFont val="Verdana"/>
        <family val="2"/>
      </rPr>
      <t>PLUGUE ADAPTADOR FÊMEA</t>
    </r>
  </si>
  <si>
    <t>PREGÃO 25 - ACEITOS  - APARECE NO COMPRAS NET</t>
  </si>
  <si>
    <t>UNIDADE DE GRAVAÇÃO EXTERNA / INTERNA</t>
  </si>
  <si>
    <t>CÂMERA FOTOGRÁFICA DIGITAL</t>
  </si>
  <si>
    <t>CARTÃO MAGNÉTICO - MÁQUINA FOTOGRÁFICA</t>
  </si>
  <si>
    <t>23</t>
  </si>
  <si>
    <t>CAIXA PROTEÇÃO CAMERA</t>
  </si>
  <si>
    <t>PREGÃO 25 - CANCELADO</t>
  </si>
  <si>
    <t>CLAQUETE PROFISSIONAL DE ACRÍLICO BRANCA</t>
  </si>
  <si>
    <t>COLA, COMPOSIÇÃO BASE ÁGUA,</t>
  </si>
  <si>
    <t>COLA, COMPOSIÇÃO POLIVINIL ACETATO</t>
  </si>
  <si>
    <t>FOLHA ISOPOR, COMPRIMENTO 1 M</t>
  </si>
  <si>
    <t>GRAFITE, DIÂMETRO 0,5 MM</t>
  </si>
  <si>
    <t>GRAFITE, DIÂMETRO 0,9 MM</t>
  </si>
  <si>
    <t>GUARDANAPO DE PANO</t>
  </si>
  <si>
    <t>KIT CRAQUELEX</t>
  </si>
  <si>
    <r>
      <t> </t>
    </r>
    <r>
      <rPr>
        <sz val="8"/>
        <color rgb="FF000000"/>
        <rFont val="Verdana"/>
        <family val="2"/>
      </rPr>
      <t>GLITTER</t>
    </r>
  </si>
  <si>
    <t>LAPISEIRA 0,5MM</t>
  </si>
  <si>
    <t>LAPISEIRA 0,9MM</t>
  </si>
  <si>
    <t>x</t>
  </si>
  <si>
    <t>PINCEL ARTE PLÁSTICA</t>
  </si>
  <si>
    <t>PINCEL DESENHO</t>
  </si>
  <si>
    <t>REFIL COLA-QUENTE</t>
  </si>
  <si>
    <t>verificAR</t>
  </si>
  <si>
    <t>VERNIZ ACRÍLICO</t>
  </si>
  <si>
    <t>FLUIDO PARA MÁQUINA DE FUMAÇA</t>
  </si>
  <si>
    <t>FITA ADESIVA</t>
  </si>
  <si>
    <t>LINÓLEO COR PRETO </t>
  </si>
  <si>
    <r>
      <t> </t>
    </r>
    <r>
      <rPr>
        <sz val="8"/>
        <color rgb="FF000000"/>
        <rFont val="Verdana"/>
        <family val="2"/>
      </rPr>
      <t>MESA ILUMINAÇÃO DIGITAL</t>
    </r>
  </si>
  <si>
    <t>MÓDULO/RACK DIMMER 12 CANAIS DIGITAL</t>
  </si>
  <si>
    <r>
      <t> </t>
    </r>
    <r>
      <rPr>
        <sz val="8"/>
        <color rgb="FF000000"/>
        <rFont val="Verdana"/>
        <family val="2"/>
      </rPr>
      <t>REFLETOR PAR, NOMINAL DE ATÉ 750W</t>
    </r>
  </si>
  <si>
    <t>CHUPETA DE BRINQUEDO</t>
  </si>
  <si>
    <t>PULSEIRA NEON </t>
  </si>
  <si>
    <t>CANCELADO  POR INEXISTÊCIA DE PROPOSTA</t>
  </si>
  <si>
    <t>TOALHA BANHO, MATERIAL 90% ALGODÃO E 10% POLIÉSTER</t>
  </si>
  <si>
    <t>TOALHA ROSTO</t>
  </si>
  <si>
    <t>CANCELADO POR INEXISTÊNCIA DE PROPOSTA</t>
  </si>
  <si>
    <t>CAVERNIZ ACRÍLICO BRILHANTE</t>
  </si>
  <si>
    <t>TOTAL HOMOLOGADO</t>
  </si>
  <si>
    <t>31) 2516 9103</t>
  </si>
  <si>
    <t>48 30392759</t>
  </si>
  <si>
    <t>Cancelado por inexistência de proposta</t>
  </si>
  <si>
    <t>FLASH  COMERCIO DE MATERIAIS ELETRICOS E SERVICOS LTDA</t>
  </si>
  <si>
    <t>10.725.963/0001-03</t>
  </si>
  <si>
    <t>34 3239.4831</t>
  </si>
  <si>
    <t>48) 3346-4646</t>
  </si>
  <si>
    <t>41) 3330-5995</t>
  </si>
  <si>
    <t>48) 3357-0376</t>
  </si>
  <si>
    <t>2692-0081</t>
  </si>
  <si>
    <t>10.725.963/0001-04</t>
  </si>
  <si>
    <t>10.725.963/0001-05</t>
  </si>
  <si>
    <t>41) 3663-7979</t>
  </si>
  <si>
    <t>61) 3022-7273</t>
  </si>
  <si>
    <t>VERNIZ ACRÍLICO BRILHANTE</t>
  </si>
  <si>
    <t>TOTAL CANCELADOS</t>
  </si>
  <si>
    <t>TOTAL</t>
  </si>
  <si>
    <t>ITENS CANCELADOS</t>
  </si>
  <si>
    <t>MOTIVO</t>
  </si>
  <si>
    <t>QUANTIDADE ITENS</t>
  </si>
  <si>
    <t>% SOBRE TOTAL</t>
  </si>
  <si>
    <t>CANCELADO POR INEXISTENCIA DE PROPOSTA</t>
  </si>
  <si>
    <t>3017000103697 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</si>
</sst>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164" formatCode="_-[$R$-416]\ * #,##0.00_-;\-[$R$-416]\ * #,##0.00_-;_-[$R$-416]\ * &quot;-&quot;??_-;_-@_-"/>
    <numFmt numFmtId="165" formatCode="_-[$R$-416]\ * #,##0.00_-;\-[$R$-416]\ * #,##0.00_-;_-[$R$-416]\ * \-??_-;_-@_-"/>
    <numFmt numFmtId="166" formatCode="&quot;R$ &quot;#,##0.00"/>
    <numFmt numFmtId="167" formatCode="&quot;R$&quot;\ #,##0.00"/>
  </numFmts>
  <fonts count="20" x14ac:knownFonts="1">
    <font>
      <sz val="11"/>
      <color theme="1"/>
      <name val="Calibri"/>
      <family val="2"/>
      <scheme val="minor"/>
    </font>
    <font>
      <b/>
      <sz val="8"/>
      <name val="Arial"/>
      <family val="2"/>
    </font>
    <font>
      <b/>
      <sz val="8"/>
      <color rgb="FFFF0000"/>
      <name val="Arial"/>
      <family val="2"/>
    </font>
    <font>
      <b/>
      <sz val="10"/>
      <name val="Arial"/>
      <family val="2"/>
    </font>
    <font>
      <sz val="8"/>
      <name val="Arial"/>
      <family val="2"/>
    </font>
    <font>
      <sz val="10"/>
      <name val="Arial"/>
      <family val="2"/>
    </font>
    <font>
      <b/>
      <sz val="18"/>
      <color rgb="FFFF0000"/>
      <name val="Arial"/>
      <family val="2"/>
    </font>
    <font>
      <sz val="8"/>
      <color rgb="FF000000"/>
      <name val="Verdana"/>
      <family val="2"/>
    </font>
    <font>
      <b/>
      <sz val="10"/>
      <color rgb="FFFF0000"/>
      <name val="Arial"/>
      <family val="2"/>
    </font>
    <font>
      <b/>
      <sz val="8"/>
      <color rgb="FF000000"/>
      <name val="Verdana"/>
      <family val="2"/>
    </font>
    <font>
      <sz val="8"/>
      <color theme="1"/>
      <name val="Verdana"/>
      <family val="2"/>
    </font>
    <font>
      <sz val="8"/>
      <color theme="1"/>
      <name val="Calibri"/>
      <family val="2"/>
      <scheme val="minor"/>
    </font>
    <font>
      <sz val="8"/>
      <name val="Verdana"/>
      <family val="2"/>
    </font>
    <font>
      <sz val="11"/>
      <color theme="1"/>
      <name val="Calibri"/>
      <family val="2"/>
      <scheme val="minor"/>
    </font>
    <font>
      <sz val="11"/>
      <name val="Arial"/>
      <family val="2"/>
    </font>
    <font>
      <sz val="8"/>
      <color rgb="FFFF0000"/>
      <name val="Arial"/>
      <family val="2"/>
    </font>
    <font>
      <sz val="14"/>
      <color rgb="FFFF0000"/>
      <name val="Calibri"/>
      <family val="2"/>
    </font>
    <font>
      <sz val="11"/>
      <color rgb="FFFF0000"/>
      <name val="Arial"/>
      <family val="2"/>
    </font>
    <font>
      <b/>
      <sz val="14"/>
      <color rgb="FFFF0000"/>
      <name val="Arial"/>
      <family val="2"/>
    </font>
    <font>
      <sz val="9"/>
      <name val="Arial"/>
      <family val="2"/>
    </font>
  </fonts>
  <fills count="1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0"/>
        <bgColor indexed="26"/>
      </patternFill>
    </fill>
    <fill>
      <patternFill patternType="solid">
        <fgColor theme="4" tint="0.39997558519241921"/>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bgColor indexed="31"/>
      </patternFill>
    </fill>
    <fill>
      <patternFill patternType="solid">
        <fgColor theme="0"/>
        <bgColor indexed="22"/>
      </patternFill>
    </fill>
  </fills>
  <borders count="6">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theme="3" tint="0.39994506668294322"/>
      </left>
      <right style="double">
        <color theme="3" tint="0.39994506668294322"/>
      </right>
      <top style="double">
        <color theme="3" tint="0.39994506668294322"/>
      </top>
      <bottom style="double">
        <color theme="3" tint="0.39994506668294322"/>
      </bottom>
      <diagonal/>
    </border>
    <border>
      <left style="double">
        <color indexed="64"/>
      </left>
      <right/>
      <top style="double">
        <color indexed="64"/>
      </top>
      <bottom style="double">
        <color indexed="64"/>
      </bottom>
      <diagonal/>
    </border>
    <border>
      <left style="double">
        <color theme="4"/>
      </left>
      <right style="double">
        <color theme="4"/>
      </right>
      <top style="double">
        <color theme="4"/>
      </top>
      <bottom style="double">
        <color theme="4"/>
      </bottom>
      <diagonal/>
    </border>
  </borders>
  <cellStyleXfs count="4">
    <xf numFmtId="0" fontId="0" fillId="0" borderId="0"/>
    <xf numFmtId="0" fontId="5" fillId="0" borderId="0"/>
    <xf numFmtId="44" fontId="13" fillId="0" borderId="0" applyFont="0" applyFill="0" applyBorder="0" applyAlignment="0" applyProtection="0"/>
    <xf numFmtId="9" fontId="13" fillId="0" borderId="0" applyFont="0" applyFill="0" applyBorder="0" applyAlignment="0" applyProtection="0"/>
  </cellStyleXfs>
  <cellXfs count="166">
    <xf numFmtId="0" fontId="0" fillId="0" borderId="0" xfId="0"/>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0" borderId="0" xfId="0" applyFill="1"/>
    <xf numFmtId="0" fontId="0" fillId="0" borderId="2" xfId="0" applyBorder="1" applyAlignment="1">
      <alignment horizontal="center" vertical="center"/>
    </xf>
    <xf numFmtId="0" fontId="0" fillId="0" borderId="2" xfId="0" applyBorder="1" applyAlignment="1">
      <alignment horizontal="center" vertical="center"/>
    </xf>
    <xf numFmtId="2" fontId="4" fillId="4" borderId="1" xfId="0" applyNumberFormat="1" applyFont="1" applyFill="1" applyBorder="1" applyAlignment="1">
      <alignment horizontal="center" vertical="center" wrapText="1"/>
    </xf>
    <xf numFmtId="0" fontId="0" fillId="7" borderId="0" xfId="0" applyFill="1"/>
    <xf numFmtId="0" fontId="3" fillId="2"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2" fontId="4" fillId="4" borderId="3"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4" fillId="4" borderId="3" xfId="0" applyFont="1" applyFill="1" applyBorder="1" applyAlignment="1">
      <alignment vertical="center" wrapText="1"/>
    </xf>
    <xf numFmtId="0" fontId="4" fillId="4" borderId="3" xfId="0" applyFont="1" applyFill="1" applyBorder="1" applyAlignment="1">
      <alignment horizontal="left" vertical="center" wrapText="1"/>
    </xf>
    <xf numFmtId="164" fontId="4" fillId="4" borderId="3" xfId="0" applyNumberFormat="1" applyFont="1" applyFill="1" applyBorder="1" applyAlignment="1">
      <alignment horizontal="center" vertical="center" wrapText="1"/>
    </xf>
    <xf numFmtId="0" fontId="3" fillId="4" borderId="3" xfId="0" applyFont="1" applyFill="1" applyBorder="1" applyAlignment="1">
      <alignment horizontal="center"/>
    </xf>
    <xf numFmtId="0" fontId="4" fillId="4" borderId="3" xfId="0"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2" fillId="4" borderId="3" xfId="0" applyNumberFormat="1" applyFont="1" applyFill="1" applyBorder="1" applyAlignment="1">
      <alignment horizontal="center" vertical="center" wrapText="1"/>
    </xf>
    <xf numFmtId="0" fontId="2" fillId="7" borderId="3"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6" borderId="3" xfId="0"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164" fontId="4" fillId="7" borderId="3" xfId="0"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2" fontId="4" fillId="8" borderId="1"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2" fontId="4" fillId="8" borderId="3" xfId="0" applyNumberFormat="1"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4" fillId="8" borderId="3" xfId="0" applyFont="1" applyFill="1" applyBorder="1" applyAlignment="1">
      <alignment vertical="center" wrapText="1"/>
    </xf>
    <xf numFmtId="0" fontId="4" fillId="8" borderId="3" xfId="0" applyFont="1" applyFill="1" applyBorder="1" applyAlignment="1">
      <alignment horizontal="left" vertical="center" wrapText="1"/>
    </xf>
    <xf numFmtId="0" fontId="4" fillId="8" borderId="3" xfId="0" applyNumberFormat="1" applyFont="1" applyFill="1" applyBorder="1" applyAlignment="1">
      <alignment horizontal="center" vertical="center" wrapText="1"/>
    </xf>
    <xf numFmtId="164" fontId="4" fillId="8" borderId="3" xfId="0" applyNumberFormat="1" applyFont="1" applyFill="1" applyBorder="1" applyAlignment="1">
      <alignment horizontal="center" vertical="center" wrapText="1"/>
    </xf>
    <xf numFmtId="0" fontId="3" fillId="8" borderId="3" xfId="0" applyFont="1" applyFill="1" applyBorder="1" applyAlignment="1">
      <alignment horizontal="center"/>
    </xf>
    <xf numFmtId="49" fontId="3" fillId="2" borderId="3" xfId="0" applyNumberFormat="1" applyFont="1" applyFill="1" applyBorder="1" applyAlignment="1">
      <alignment horizontal="center" vertical="center" wrapText="1"/>
    </xf>
    <xf numFmtId="49" fontId="4" fillId="8" borderId="3"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49" fontId="0" fillId="0" borderId="0" xfId="0" applyNumberFormat="1"/>
    <xf numFmtId="0" fontId="0" fillId="0" borderId="2" xfId="0" applyBorder="1" applyAlignment="1">
      <alignment vertical="center"/>
    </xf>
    <xf numFmtId="0" fontId="0" fillId="9" borderId="2" xfId="0" applyFill="1" applyBorder="1" applyAlignment="1">
      <alignment vertical="center"/>
    </xf>
    <xf numFmtId="0" fontId="10" fillId="0" borderId="0" xfId="0" applyFont="1"/>
    <xf numFmtId="0" fontId="10" fillId="0" borderId="0" xfId="0" applyFont="1" applyAlignment="1">
      <alignment horizontal="center" vertical="center"/>
    </xf>
    <xf numFmtId="0" fontId="10" fillId="9" borderId="2" xfId="0" applyFont="1" applyFill="1" applyBorder="1" applyAlignment="1">
      <alignment horizontal="center" vertical="center"/>
    </xf>
    <xf numFmtId="0" fontId="10" fillId="0" borderId="2" xfId="0" applyFont="1" applyBorder="1" applyAlignment="1">
      <alignment horizontal="center" vertical="center"/>
    </xf>
    <xf numFmtId="0" fontId="11" fillId="9" borderId="2" xfId="0" applyFont="1" applyFill="1" applyBorder="1" applyAlignment="1">
      <alignment horizontal="center" vertical="center"/>
    </xf>
    <xf numFmtId="0" fontId="11" fillId="0" borderId="2" xfId="0" applyFont="1" applyBorder="1" applyAlignment="1">
      <alignment horizontal="center" vertical="center"/>
    </xf>
    <xf numFmtId="0" fontId="10" fillId="0" borderId="2" xfId="0" applyFont="1" applyFill="1" applyBorder="1" applyAlignment="1">
      <alignment horizontal="center" vertical="center"/>
    </xf>
    <xf numFmtId="0" fontId="0" fillId="9" borderId="2" xfId="0" applyFill="1" applyBorder="1" applyAlignment="1">
      <alignment horizontal="center" vertical="center"/>
    </xf>
    <xf numFmtId="0" fontId="0" fillId="0" borderId="2" xfId="0" applyFill="1" applyBorder="1" applyAlignment="1">
      <alignment horizontal="center" vertical="center"/>
    </xf>
    <xf numFmtId="0" fontId="0" fillId="9" borderId="2" xfId="0" applyFill="1" applyBorder="1"/>
    <xf numFmtId="0" fontId="0" fillId="10" borderId="2" xfId="0" applyFill="1" applyBorder="1" applyAlignment="1">
      <alignment horizontal="center" vertical="center"/>
    </xf>
    <xf numFmtId="164" fontId="4" fillId="8" borderId="3" xfId="0" applyNumberFormat="1" applyFont="1" applyFill="1" applyBorder="1" applyAlignment="1">
      <alignment horizontal="right" vertical="center" wrapText="1"/>
    </xf>
    <xf numFmtId="0" fontId="0" fillId="0" borderId="0" xfId="0" applyBorder="1" applyAlignment="1">
      <alignment horizontal="center" vertical="center"/>
    </xf>
    <xf numFmtId="0" fontId="10" fillId="0" borderId="0" xfId="0" applyFont="1" applyBorder="1" applyAlignment="1">
      <alignment horizontal="center" vertical="center"/>
    </xf>
    <xf numFmtId="0" fontId="0" fillId="0" borderId="2" xfId="0" applyBorder="1"/>
    <xf numFmtId="0" fontId="10" fillId="0" borderId="2" xfId="0" applyFont="1" applyBorder="1" applyAlignment="1"/>
    <xf numFmtId="0" fontId="10" fillId="0" borderId="2" xfId="0" applyFont="1" applyBorder="1" applyAlignment="1">
      <alignment vertical="center"/>
    </xf>
    <xf numFmtId="0" fontId="10" fillId="0" borderId="2" xfId="0" applyFont="1" applyFill="1" applyBorder="1" applyAlignment="1"/>
    <xf numFmtId="0" fontId="7" fillId="0" borderId="2" xfId="0" applyFont="1" applyBorder="1" applyAlignment="1">
      <alignment vertical="center"/>
    </xf>
    <xf numFmtId="0" fontId="10" fillId="0" borderId="2" xfId="0" applyFont="1" applyBorder="1"/>
    <xf numFmtId="0" fontId="7" fillId="0" borderId="2" xfId="0" applyFont="1" applyBorder="1"/>
    <xf numFmtId="0" fontId="9" fillId="0" borderId="2" xfId="0" applyFont="1" applyBorder="1"/>
    <xf numFmtId="0" fontId="10" fillId="0" borderId="2" xfId="0" applyFont="1" applyFill="1" applyBorder="1"/>
    <xf numFmtId="0" fontId="4" fillId="4" borderId="2" xfId="0" applyFont="1" applyFill="1" applyBorder="1" applyAlignment="1">
      <alignment vertical="center" wrapText="1"/>
    </xf>
    <xf numFmtId="0" fontId="4" fillId="0" borderId="2" xfId="0" applyFont="1" applyFill="1" applyBorder="1" applyAlignment="1">
      <alignment vertical="center" wrapText="1"/>
    </xf>
    <xf numFmtId="0" fontId="12" fillId="0" borderId="2" xfId="0" applyFont="1" applyFill="1" applyBorder="1" applyAlignment="1">
      <alignment vertical="center" wrapText="1"/>
    </xf>
    <xf numFmtId="0" fontId="7" fillId="0" borderId="2" xfId="0" applyFont="1" applyBorder="1" applyAlignment="1">
      <alignment wrapText="1"/>
    </xf>
    <xf numFmtId="0" fontId="3" fillId="4" borderId="0" xfId="0"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164" fontId="8" fillId="4" borderId="0" xfId="0" applyNumberFormat="1" applyFont="1" applyFill="1" applyBorder="1" applyAlignment="1">
      <alignment horizontal="center" vertical="center" wrapText="1"/>
    </xf>
    <xf numFmtId="0" fontId="0" fillId="4" borderId="0" xfId="0" applyFill="1" applyBorder="1"/>
    <xf numFmtId="2" fontId="4" fillId="4"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0" fontId="4"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4" fillId="4" borderId="0" xfId="0" applyNumberFormat="1" applyFont="1" applyFill="1" applyBorder="1" applyAlignment="1">
      <alignment horizontal="center" vertical="center" wrapText="1"/>
    </xf>
    <xf numFmtId="164" fontId="4" fillId="4" borderId="0" xfId="0" applyNumberFormat="1" applyFont="1" applyFill="1" applyBorder="1" applyAlignment="1">
      <alignment horizontal="center" vertical="center" wrapText="1"/>
    </xf>
    <xf numFmtId="0" fontId="3" fillId="4" borderId="0" xfId="0" applyFont="1" applyFill="1" applyBorder="1" applyAlignment="1">
      <alignment horizontal="center"/>
    </xf>
    <xf numFmtId="0" fontId="0" fillId="4" borderId="0" xfId="0" applyFill="1" applyBorder="1" applyAlignment="1">
      <alignment horizontal="center" vertical="center" wrapText="1"/>
    </xf>
    <xf numFmtId="0" fontId="4" fillId="6" borderId="0" xfId="0" applyNumberFormat="1" applyFont="1" applyFill="1" applyBorder="1" applyAlignment="1">
      <alignment horizontal="center" vertical="center" wrapText="1"/>
    </xf>
    <xf numFmtId="49" fontId="0" fillId="4" borderId="0" xfId="0" applyNumberFormat="1" applyFill="1" applyBorder="1"/>
    <xf numFmtId="0" fontId="3" fillId="2" borderId="5" xfId="0"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2" fontId="14" fillId="3" borderId="5"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1" fontId="14" fillId="3" borderId="5" xfId="0" applyNumberFormat="1" applyFont="1" applyFill="1" applyBorder="1" applyAlignment="1">
      <alignment horizontal="center" vertical="center" wrapText="1"/>
    </xf>
    <xf numFmtId="0" fontId="14" fillId="3" borderId="5" xfId="0" applyFont="1" applyFill="1" applyBorder="1" applyAlignment="1">
      <alignment vertical="center" wrapText="1"/>
    </xf>
    <xf numFmtId="0" fontId="14" fillId="3" borderId="5" xfId="0" applyFont="1" applyFill="1" applyBorder="1" applyAlignment="1">
      <alignment horizontal="left" vertical="center" wrapText="1"/>
    </xf>
    <xf numFmtId="0" fontId="14" fillId="3" borderId="5" xfId="0" applyNumberFormat="1" applyFont="1" applyFill="1" applyBorder="1" applyAlignment="1">
      <alignment horizontal="center" vertical="center" wrapText="1"/>
    </xf>
    <xf numFmtId="164" fontId="1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3" fillId="3" borderId="5" xfId="0" applyFont="1" applyFill="1" applyBorder="1" applyAlignment="1">
      <alignment horizontal="center"/>
    </xf>
    <xf numFmtId="2" fontId="14" fillId="4" borderId="5" xfId="0" applyNumberFormat="1" applyFont="1" applyFill="1" applyBorder="1" applyAlignment="1">
      <alignment horizontal="center" vertical="center" wrapText="1"/>
    </xf>
    <xf numFmtId="0" fontId="14" fillId="4" borderId="5" xfId="0" applyFont="1" applyFill="1" applyBorder="1" applyAlignment="1">
      <alignment horizontal="center" vertical="center" wrapText="1"/>
    </xf>
    <xf numFmtId="1" fontId="14" fillId="4" borderId="5" xfId="0" applyNumberFormat="1" applyFont="1" applyFill="1" applyBorder="1" applyAlignment="1">
      <alignment horizontal="center" vertical="center" wrapText="1"/>
    </xf>
    <xf numFmtId="0" fontId="14" fillId="4" borderId="5" xfId="0" applyFont="1" applyFill="1" applyBorder="1" applyAlignment="1">
      <alignment vertical="center" wrapText="1"/>
    </xf>
    <xf numFmtId="0" fontId="14" fillId="4" borderId="5" xfId="0" applyFont="1" applyFill="1" applyBorder="1" applyAlignment="1">
      <alignment horizontal="left" vertical="center" wrapText="1"/>
    </xf>
    <xf numFmtId="0" fontId="14" fillId="4" borderId="5" xfId="0" applyNumberFormat="1" applyFont="1" applyFill="1" applyBorder="1" applyAlignment="1">
      <alignment horizontal="center" vertical="center" wrapText="1"/>
    </xf>
    <xf numFmtId="164" fontId="14" fillId="4" borderId="5"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164" fontId="4" fillId="4" borderId="5" xfId="0" applyNumberFormat="1" applyFont="1" applyFill="1" applyBorder="1" applyAlignment="1">
      <alignment horizontal="center" vertical="center" wrapText="1"/>
    </xf>
    <xf numFmtId="164" fontId="16" fillId="4" borderId="5" xfId="0" applyNumberFormat="1" applyFont="1" applyFill="1" applyBorder="1" applyAlignment="1">
      <alignment horizontal="center" vertical="center" wrapText="1"/>
    </xf>
    <xf numFmtId="0" fontId="16" fillId="4" borderId="5" xfId="0" applyFont="1" applyFill="1" applyBorder="1" applyAlignment="1">
      <alignment horizontal="center" vertical="center" wrapText="1"/>
    </xf>
    <xf numFmtId="164" fontId="15" fillId="4" borderId="5" xfId="0" applyNumberFormat="1" applyFont="1" applyFill="1" applyBorder="1" applyAlignment="1">
      <alignment horizontal="center" vertical="center" wrapText="1"/>
    </xf>
    <xf numFmtId="0" fontId="4" fillId="4" borderId="5" xfId="0" applyNumberFormat="1" applyFont="1" applyFill="1" applyBorder="1" applyAlignment="1">
      <alignment horizontal="center" vertical="center" wrapText="1"/>
    </xf>
    <xf numFmtId="164" fontId="4" fillId="4" borderId="5" xfId="2" applyNumberFormat="1" applyFont="1" applyFill="1" applyBorder="1" applyAlignment="1">
      <alignment horizontal="center" vertical="center" wrapText="1"/>
    </xf>
    <xf numFmtId="0" fontId="3" fillId="4" borderId="5" xfId="0" applyFont="1" applyFill="1" applyBorder="1" applyAlignment="1">
      <alignment horizontal="center"/>
    </xf>
    <xf numFmtId="164" fontId="4" fillId="3" borderId="5" xfId="2" applyNumberFormat="1" applyFont="1" applyFill="1" applyBorder="1" applyAlignment="1">
      <alignment horizontal="center" vertical="center" wrapText="1"/>
    </xf>
    <xf numFmtId="164" fontId="4" fillId="3" borderId="5" xfId="0" applyNumberFormat="1" applyFont="1" applyFill="1" applyBorder="1" applyAlignment="1">
      <alignment horizontal="right" vertical="center" wrapText="1"/>
    </xf>
    <xf numFmtId="2" fontId="4" fillId="4" borderId="5" xfId="0" applyNumberFormat="1" applyFont="1" applyFill="1" applyBorder="1" applyAlignment="1">
      <alignment horizontal="center" vertical="center" wrapText="1"/>
    </xf>
    <xf numFmtId="0" fontId="4" fillId="4" borderId="5" xfId="0" applyFont="1" applyFill="1" applyBorder="1" applyAlignment="1">
      <alignment vertical="center" wrapText="1"/>
    </xf>
    <xf numFmtId="164" fontId="17" fillId="3" borderId="5" xfId="0" applyNumberFormat="1" applyFont="1" applyFill="1" applyBorder="1" applyAlignment="1">
      <alignment horizontal="center" vertical="center" wrapText="1"/>
    </xf>
    <xf numFmtId="164" fontId="6" fillId="5" borderId="5"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164" fontId="18" fillId="11" borderId="5" xfId="0"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2"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1" fontId="4" fillId="6" borderId="0" xfId="0" applyNumberFormat="1" applyFont="1" applyFill="1" applyBorder="1" applyAlignment="1">
      <alignment horizontal="center" vertical="center" wrapText="1"/>
    </xf>
    <xf numFmtId="0" fontId="4" fillId="6" borderId="0" xfId="0" applyFont="1" applyFill="1" applyBorder="1" applyAlignment="1">
      <alignment vertical="center" wrapText="1"/>
    </xf>
    <xf numFmtId="165" fontId="4" fillId="12" borderId="0" xfId="0" applyNumberFormat="1" applyFont="1" applyFill="1" applyBorder="1" applyAlignment="1">
      <alignment horizontal="center" vertical="center" wrapText="1"/>
    </xf>
    <xf numFmtId="0" fontId="4" fillId="12" borderId="0" xfId="0" applyFont="1" applyFill="1" applyBorder="1" applyAlignment="1">
      <alignment horizontal="center" vertical="center" wrapText="1"/>
    </xf>
    <xf numFmtId="166" fontId="4" fillId="13" borderId="0" xfId="0" applyNumberFormat="1" applyFont="1" applyFill="1" applyBorder="1" applyAlignment="1">
      <alignment horizontal="center" vertical="center" wrapText="1"/>
    </xf>
    <xf numFmtId="167" fontId="4" fillId="4" borderId="0" xfId="0" applyNumberFormat="1" applyFont="1" applyFill="1" applyBorder="1" applyAlignment="1">
      <alignment horizontal="center" vertical="center" wrapText="1"/>
    </xf>
    <xf numFmtId="1" fontId="4" fillId="13" borderId="0" xfId="0" applyNumberFormat="1" applyFont="1" applyFill="1" applyBorder="1" applyAlignment="1">
      <alignment horizontal="center" vertical="center" wrapText="1"/>
    </xf>
    <xf numFmtId="0" fontId="3" fillId="0" borderId="5" xfId="0" applyFont="1" applyBorder="1" applyAlignment="1">
      <alignment horizontal="center"/>
    </xf>
    <xf numFmtId="0" fontId="5" fillId="0" borderId="5" xfId="0" applyFont="1" applyBorder="1" applyAlignment="1">
      <alignment horizontal="center"/>
    </xf>
    <xf numFmtId="0" fontId="3" fillId="0" borderId="5" xfId="0" applyFont="1" applyBorder="1"/>
    <xf numFmtId="0" fontId="3" fillId="4" borderId="5" xfId="0" applyFont="1" applyFill="1" applyBorder="1"/>
    <xf numFmtId="0" fontId="5" fillId="0" borderId="5" xfId="0" applyFont="1" applyBorder="1" applyAlignment="1">
      <alignment horizontal="left" wrapText="1"/>
    </xf>
    <xf numFmtId="0" fontId="0" fillId="4" borderId="5" xfId="0" applyFill="1" applyBorder="1"/>
    <xf numFmtId="9" fontId="5" fillId="0" borderId="5" xfId="3" applyFont="1" applyBorder="1"/>
    <xf numFmtId="0" fontId="19" fillId="0" borderId="5" xfId="0" applyFont="1" applyBorder="1" applyAlignment="1">
      <alignment horizontal="center" wrapText="1"/>
    </xf>
    <xf numFmtId="0" fontId="15" fillId="6" borderId="0" xfId="0" applyNumberFormat="1" applyFont="1" applyFill="1" applyBorder="1" applyAlignment="1">
      <alignment horizontal="center" vertical="center" wrapText="1"/>
    </xf>
    <xf numFmtId="0" fontId="0" fillId="4" borderId="0" xfId="0" applyFill="1"/>
    <xf numFmtId="0" fontId="4" fillId="4" borderId="5" xfId="0" applyNumberFormat="1" applyFont="1" applyFill="1" applyBorder="1" applyAlignment="1">
      <alignment horizontal="center" vertical="center" wrapText="1"/>
    </xf>
    <xf numFmtId="0" fontId="3" fillId="0" borderId="5" xfId="0" applyFont="1" applyBorder="1" applyAlignment="1">
      <alignment horizontal="center"/>
    </xf>
    <xf numFmtId="0" fontId="4" fillId="4" borderId="3" xfId="0"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0" fillId="0" borderId="2" xfId="0" applyBorder="1" applyAlignment="1">
      <alignment horizontal="center" vertical="center"/>
    </xf>
  </cellXfs>
  <cellStyles count="4">
    <cellStyle name="Moeda" xfId="2" builtinId="4"/>
    <cellStyle name="Normal" xfId="0" builtinId="0"/>
    <cellStyle name="Normal 5" xfId="1"/>
    <cellStyle name="Porcentagem"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4"/>
  <sheetViews>
    <sheetView tabSelected="1" zoomScale="80" zoomScaleNormal="80" workbookViewId="0">
      <pane ySplit="1" topLeftCell="A65" activePane="bottomLeft" state="frozen"/>
      <selection activeCell="AD1" sqref="AD1"/>
      <selection pane="bottomLeft" activeCell="E73" sqref="E73"/>
    </sheetView>
  </sheetViews>
  <sheetFormatPr defaultRowHeight="15" x14ac:dyDescent="0.25"/>
  <cols>
    <col min="1" max="1" width="13" customWidth="1"/>
    <col min="2" max="2" width="30" customWidth="1"/>
    <col min="3" max="3" width="40" customWidth="1"/>
    <col min="4" max="4" width="20" customWidth="1"/>
    <col min="5" max="5" width="12" style="48" customWidth="1"/>
    <col min="6" max="6" width="60" customWidth="1"/>
    <col min="7" max="7" width="90" customWidth="1"/>
    <col min="8" max="8" width="20" customWidth="1"/>
    <col min="9" max="9" width="12" customWidth="1"/>
    <col min="10" max="17" width="20" customWidth="1"/>
    <col min="18" max="20" width="25" customWidth="1"/>
    <col min="21" max="21" width="25" style="7" customWidth="1"/>
    <col min="22" max="24" width="25" customWidth="1"/>
    <col min="25" max="25" width="29.140625" customWidth="1"/>
    <col min="26" max="26" width="0" hidden="1" customWidth="1"/>
    <col min="27" max="28" width="25" hidden="1" customWidth="1"/>
    <col min="29" max="29" width="20.42578125" customWidth="1"/>
    <col min="30" max="30" width="21" customWidth="1"/>
    <col min="31" max="31" width="20.85546875" customWidth="1"/>
    <col min="32" max="32" width="25" customWidth="1"/>
    <col min="33" max="33" width="25" style="7" customWidth="1"/>
    <col min="34" max="35" width="25" customWidth="1"/>
    <col min="36" max="36" width="9.28515625" customWidth="1"/>
    <col min="37" max="37" width="0" hidden="1" customWidth="1"/>
    <col min="38" max="38" width="30.85546875" customWidth="1"/>
  </cols>
  <sheetData>
    <row r="1" spans="1:39" x14ac:dyDescent="0.25">
      <c r="A1" s="78"/>
      <c r="B1" s="78"/>
      <c r="C1" s="78"/>
      <c r="D1" s="78"/>
      <c r="E1" s="79"/>
      <c r="F1" s="80"/>
      <c r="G1" s="78"/>
      <c r="H1" s="78"/>
      <c r="I1" s="78"/>
      <c r="J1" s="81"/>
      <c r="K1" s="82"/>
      <c r="L1" s="78"/>
      <c r="M1" s="82"/>
      <c r="N1" s="78"/>
      <c r="O1" s="82"/>
      <c r="P1" s="78"/>
      <c r="Q1" s="82"/>
      <c r="R1" s="78"/>
      <c r="S1" s="82"/>
      <c r="T1" s="83"/>
      <c r="U1" s="84"/>
      <c r="V1" s="84"/>
      <c r="W1" s="84"/>
      <c r="X1" s="84"/>
      <c r="Y1" s="82"/>
      <c r="Z1" s="82"/>
      <c r="AA1" s="85"/>
      <c r="AB1" s="78"/>
      <c r="AC1" s="78"/>
      <c r="AD1" s="78"/>
      <c r="AE1" s="82"/>
      <c r="AF1" s="83"/>
      <c r="AG1" s="78"/>
      <c r="AH1" s="78"/>
      <c r="AI1" s="78"/>
      <c r="AJ1" s="78"/>
      <c r="AK1" s="78"/>
      <c r="AL1" s="86"/>
      <c r="AM1" s="86"/>
    </row>
    <row r="2" spans="1:39" ht="15.75" thickBot="1" x14ac:dyDescent="0.3">
      <c r="A2" s="87"/>
      <c r="B2" s="88"/>
      <c r="C2" s="88"/>
      <c r="D2" s="87"/>
      <c r="E2" s="89"/>
      <c r="F2" s="90"/>
      <c r="G2" s="91"/>
      <c r="H2" s="92"/>
      <c r="I2" s="88"/>
      <c r="J2" s="93"/>
      <c r="K2" s="94"/>
      <c r="L2" s="88"/>
      <c r="M2" s="94"/>
      <c r="N2" s="88"/>
      <c r="O2" s="94"/>
      <c r="P2" s="88"/>
      <c r="Q2" s="94"/>
      <c r="R2" s="88"/>
      <c r="S2" s="94"/>
      <c r="T2" s="94"/>
      <c r="U2" s="94"/>
      <c r="V2" s="94"/>
      <c r="W2" s="94"/>
      <c r="X2" s="94"/>
      <c r="Y2" s="94"/>
      <c r="Z2" s="94"/>
      <c r="AA2" s="94"/>
      <c r="AB2" s="93"/>
      <c r="AC2" s="93"/>
      <c r="AD2" s="93"/>
      <c r="AE2" s="93"/>
      <c r="AF2" s="93"/>
      <c r="AG2" s="93"/>
      <c r="AH2" s="93"/>
      <c r="AI2" s="93"/>
      <c r="AJ2" s="93"/>
      <c r="AK2" s="95"/>
      <c r="AL2" s="86"/>
      <c r="AM2" s="86"/>
    </row>
    <row r="3" spans="1:39" ht="96.75" customHeight="1" thickTop="1" thickBot="1" x14ac:dyDescent="0.3">
      <c r="A3" s="99" t="s">
        <v>10</v>
      </c>
      <c r="B3" s="99" t="s">
        <v>0</v>
      </c>
      <c r="C3" s="99" t="s">
        <v>1</v>
      </c>
      <c r="D3" s="99" t="s">
        <v>2</v>
      </c>
      <c r="E3" s="100" t="s">
        <v>11</v>
      </c>
      <c r="F3" s="99" t="s">
        <v>3</v>
      </c>
      <c r="G3" s="99" t="s">
        <v>4</v>
      </c>
      <c r="H3" s="99" t="s">
        <v>5</v>
      </c>
      <c r="I3" s="101" t="s">
        <v>31</v>
      </c>
      <c r="J3" s="102" t="s">
        <v>12</v>
      </c>
      <c r="K3" s="99" t="s">
        <v>13</v>
      </c>
      <c r="L3" s="102" t="s">
        <v>14</v>
      </c>
      <c r="M3" s="99" t="s">
        <v>15</v>
      </c>
      <c r="N3" s="102" t="s">
        <v>16</v>
      </c>
      <c r="O3" s="99" t="s">
        <v>17</v>
      </c>
      <c r="P3" s="102" t="s">
        <v>32</v>
      </c>
      <c r="Q3" s="99" t="s">
        <v>33</v>
      </c>
      <c r="R3" s="102" t="s">
        <v>34</v>
      </c>
      <c r="S3" s="103" t="s">
        <v>18</v>
      </c>
      <c r="T3" s="104" t="s">
        <v>19</v>
      </c>
      <c r="U3" s="104" t="s">
        <v>20</v>
      </c>
      <c r="V3" s="104" t="s">
        <v>21</v>
      </c>
      <c r="W3" s="104" t="s">
        <v>22</v>
      </c>
      <c r="X3" s="102" t="s">
        <v>35</v>
      </c>
      <c r="Y3" s="102" t="s">
        <v>36</v>
      </c>
      <c r="Z3" s="99" t="s">
        <v>26</v>
      </c>
      <c r="AA3" s="99" t="s">
        <v>37</v>
      </c>
      <c r="AB3" s="99" t="s">
        <v>38</v>
      </c>
      <c r="AC3" s="105" t="s">
        <v>325</v>
      </c>
      <c r="AD3" s="102" t="s">
        <v>23</v>
      </c>
      <c r="AE3" s="103" t="s">
        <v>24</v>
      </c>
      <c r="AF3" s="99" t="s">
        <v>28</v>
      </c>
      <c r="AG3" s="99" t="s">
        <v>39</v>
      </c>
      <c r="AH3" s="99" t="s">
        <v>27</v>
      </c>
      <c r="AI3" s="99" t="s">
        <v>40</v>
      </c>
      <c r="AJ3" s="99" t="s">
        <v>41</v>
      </c>
      <c r="AK3" s="95"/>
      <c r="AL3" s="86"/>
      <c r="AM3" s="86"/>
    </row>
    <row r="4" spans="1:39" ht="30" thickTop="1" thickBot="1" x14ac:dyDescent="0.3">
      <c r="A4" s="106" t="s">
        <v>42</v>
      </c>
      <c r="B4" s="107" t="s">
        <v>43</v>
      </c>
      <c r="C4" s="107" t="s">
        <v>44</v>
      </c>
      <c r="D4" s="106" t="s">
        <v>45</v>
      </c>
      <c r="E4" s="108">
        <v>1</v>
      </c>
      <c r="F4" s="109" t="s">
        <v>46</v>
      </c>
      <c r="G4" s="110" t="s">
        <v>47</v>
      </c>
      <c r="H4" s="107" t="s">
        <v>48</v>
      </c>
      <c r="I4" s="111" t="s">
        <v>49</v>
      </c>
      <c r="J4" s="112">
        <v>1</v>
      </c>
      <c r="K4" s="113" t="s">
        <v>50</v>
      </c>
      <c r="L4" s="114">
        <v>0.9</v>
      </c>
      <c r="M4" s="113" t="s">
        <v>50</v>
      </c>
      <c r="N4" s="114">
        <v>0.8</v>
      </c>
      <c r="O4" s="113" t="s">
        <v>50</v>
      </c>
      <c r="P4" s="114" t="s">
        <v>6</v>
      </c>
      <c r="Q4" s="113" t="s">
        <v>6</v>
      </c>
      <c r="R4" s="114">
        <f>ROUND((J4+L4+N4)/3,2)</f>
        <v>0.9</v>
      </c>
      <c r="S4" s="114">
        <f>Y4</f>
        <v>36</v>
      </c>
      <c r="T4" s="115" t="s">
        <v>51</v>
      </c>
      <c r="U4" s="115"/>
      <c r="V4" s="115"/>
      <c r="W4" s="115"/>
      <c r="X4" s="114">
        <v>0.8</v>
      </c>
      <c r="Y4" s="114">
        <f>R4*AF4</f>
        <v>36</v>
      </c>
      <c r="Z4" s="116"/>
      <c r="AA4" s="116"/>
      <c r="AB4" s="116"/>
      <c r="AC4" s="116"/>
      <c r="AD4" s="116"/>
      <c r="AE4" s="116"/>
      <c r="AF4" s="116">
        <f>SUM(AG4:AI4)</f>
        <v>40</v>
      </c>
      <c r="AG4" s="116" t="s">
        <v>6</v>
      </c>
      <c r="AH4" s="116" t="s">
        <v>6</v>
      </c>
      <c r="AI4" s="116">
        <v>40</v>
      </c>
      <c r="AJ4" s="117" t="s">
        <v>29</v>
      </c>
      <c r="AK4" s="95"/>
      <c r="AL4" s="86"/>
      <c r="AM4" s="86"/>
    </row>
    <row r="5" spans="1:39" ht="30" thickTop="1" thickBot="1" x14ac:dyDescent="0.3">
      <c r="A5" s="106" t="s">
        <v>42</v>
      </c>
      <c r="B5" s="107" t="s">
        <v>43</v>
      </c>
      <c r="C5" s="107" t="s">
        <v>44</v>
      </c>
      <c r="D5" s="106" t="s">
        <v>52</v>
      </c>
      <c r="E5" s="108">
        <v>2</v>
      </c>
      <c r="F5" s="109" t="s">
        <v>53</v>
      </c>
      <c r="G5" s="110" t="s">
        <v>54</v>
      </c>
      <c r="H5" s="107" t="s">
        <v>48</v>
      </c>
      <c r="I5" s="111" t="s">
        <v>49</v>
      </c>
      <c r="J5" s="112">
        <v>1</v>
      </c>
      <c r="K5" s="113" t="s">
        <v>50</v>
      </c>
      <c r="L5" s="114">
        <v>1.2</v>
      </c>
      <c r="M5" s="113" t="s">
        <v>50</v>
      </c>
      <c r="N5" s="114">
        <v>0.6</v>
      </c>
      <c r="O5" s="113" t="s">
        <v>50</v>
      </c>
      <c r="P5" s="114" t="s">
        <v>6</v>
      </c>
      <c r="Q5" s="113" t="s">
        <v>6</v>
      </c>
      <c r="R5" s="114">
        <f t="shared" ref="R5:R33" si="0">ROUND((J5+L5+N5)/3,2)</f>
        <v>0.93</v>
      </c>
      <c r="S5" s="114">
        <f t="shared" ref="S5:S33" si="1">Y5</f>
        <v>37.200000000000003</v>
      </c>
      <c r="T5" s="115" t="s">
        <v>51</v>
      </c>
      <c r="U5" s="115"/>
      <c r="V5" s="115"/>
      <c r="W5" s="115"/>
      <c r="X5" s="114">
        <v>1.03</v>
      </c>
      <c r="Y5" s="114">
        <f t="shared" ref="Y5:Y33" si="2">R5*AF5</f>
        <v>37.200000000000003</v>
      </c>
      <c r="Z5" s="116"/>
      <c r="AA5" s="116"/>
      <c r="AB5" s="116"/>
      <c r="AC5" s="116"/>
      <c r="AD5" s="116"/>
      <c r="AE5" s="116"/>
      <c r="AF5" s="116">
        <f t="shared" ref="AF5:AF33" si="3">SUM(AG5:AI5)</f>
        <v>40</v>
      </c>
      <c r="AG5" s="116" t="s">
        <v>6</v>
      </c>
      <c r="AH5" s="116" t="s">
        <v>6</v>
      </c>
      <c r="AI5" s="116">
        <v>40</v>
      </c>
      <c r="AJ5" s="117" t="s">
        <v>29</v>
      </c>
      <c r="AK5" s="95"/>
      <c r="AL5" s="86"/>
      <c r="AM5" s="86"/>
    </row>
    <row r="6" spans="1:39" ht="278.25" customHeight="1" thickTop="1" thickBot="1" x14ac:dyDescent="0.3">
      <c r="A6" s="106" t="s">
        <v>42</v>
      </c>
      <c r="B6" s="107" t="s">
        <v>43</v>
      </c>
      <c r="C6" s="107" t="s">
        <v>44</v>
      </c>
      <c r="D6" s="106" t="s">
        <v>55</v>
      </c>
      <c r="E6" s="108">
        <v>3</v>
      </c>
      <c r="F6" s="109" t="s">
        <v>56</v>
      </c>
      <c r="G6" s="110" t="s">
        <v>57</v>
      </c>
      <c r="H6" s="107" t="s">
        <v>48</v>
      </c>
      <c r="I6" s="111" t="s">
        <v>49</v>
      </c>
      <c r="J6" s="112">
        <v>0.8</v>
      </c>
      <c r="K6" s="113" t="s">
        <v>50</v>
      </c>
      <c r="L6" s="114">
        <v>1</v>
      </c>
      <c r="M6" s="113" t="s">
        <v>50</v>
      </c>
      <c r="N6" s="114">
        <v>0.9</v>
      </c>
      <c r="O6" s="113" t="s">
        <v>50</v>
      </c>
      <c r="P6" s="114" t="s">
        <v>6</v>
      </c>
      <c r="Q6" s="113" t="s">
        <v>6</v>
      </c>
      <c r="R6" s="114">
        <f t="shared" si="0"/>
        <v>0.9</v>
      </c>
      <c r="S6" s="114">
        <f t="shared" si="1"/>
        <v>36</v>
      </c>
      <c r="T6" s="115" t="s">
        <v>51</v>
      </c>
      <c r="U6" s="115"/>
      <c r="V6" s="115"/>
      <c r="W6" s="115"/>
      <c r="X6" s="114">
        <v>1.03</v>
      </c>
      <c r="Y6" s="114">
        <f t="shared" si="2"/>
        <v>36</v>
      </c>
      <c r="Z6" s="116"/>
      <c r="AA6" s="116"/>
      <c r="AB6" s="116"/>
      <c r="AC6" s="116"/>
      <c r="AD6" s="116"/>
      <c r="AE6" s="116"/>
      <c r="AF6" s="116">
        <f t="shared" si="3"/>
        <v>40</v>
      </c>
      <c r="AG6" s="116" t="s">
        <v>6</v>
      </c>
      <c r="AH6" s="116" t="s">
        <v>6</v>
      </c>
      <c r="AI6" s="116">
        <v>40</v>
      </c>
      <c r="AJ6" s="117" t="s">
        <v>29</v>
      </c>
      <c r="AK6" s="95"/>
      <c r="AL6" s="86"/>
      <c r="AM6" s="86"/>
    </row>
    <row r="7" spans="1:39" ht="224.25" customHeight="1" thickTop="1" thickBot="1" x14ac:dyDescent="0.3">
      <c r="A7" s="118" t="s">
        <v>42</v>
      </c>
      <c r="B7" s="119" t="s">
        <v>43</v>
      </c>
      <c r="C7" s="119" t="s">
        <v>44</v>
      </c>
      <c r="D7" s="118" t="s">
        <v>58</v>
      </c>
      <c r="E7" s="120">
        <v>4</v>
      </c>
      <c r="F7" s="121" t="s">
        <v>59</v>
      </c>
      <c r="G7" s="122" t="s">
        <v>60</v>
      </c>
      <c r="H7" s="119" t="s">
        <v>61</v>
      </c>
      <c r="I7" s="123" t="s">
        <v>49</v>
      </c>
      <c r="J7" s="124">
        <v>155.15</v>
      </c>
      <c r="K7" s="125" t="s">
        <v>7</v>
      </c>
      <c r="L7" s="126">
        <v>145</v>
      </c>
      <c r="M7" s="125" t="s">
        <v>7</v>
      </c>
      <c r="N7" s="126">
        <v>162.4</v>
      </c>
      <c r="O7" s="125" t="s">
        <v>7</v>
      </c>
      <c r="P7" s="126" t="s">
        <v>6</v>
      </c>
      <c r="Q7" s="125" t="s">
        <v>6</v>
      </c>
      <c r="R7" s="126">
        <f t="shared" si="0"/>
        <v>154.18</v>
      </c>
      <c r="S7" s="126">
        <v>0</v>
      </c>
      <c r="T7" s="127">
        <v>125</v>
      </c>
      <c r="U7" s="128" t="s">
        <v>263</v>
      </c>
      <c r="V7" s="128" t="s">
        <v>264</v>
      </c>
      <c r="W7" s="129" t="s">
        <v>326</v>
      </c>
      <c r="X7" s="126">
        <v>148</v>
      </c>
      <c r="Y7" s="126">
        <f t="shared" si="2"/>
        <v>770.90000000000009</v>
      </c>
      <c r="Z7" s="130"/>
      <c r="AA7" s="130"/>
      <c r="AB7" s="130"/>
      <c r="AC7" s="131">
        <f t="shared" ref="AC7:AC24" si="4">AF7*T7</f>
        <v>625</v>
      </c>
      <c r="AD7" s="130"/>
      <c r="AE7" s="130"/>
      <c r="AF7" s="130">
        <f t="shared" si="3"/>
        <v>5</v>
      </c>
      <c r="AG7" s="130">
        <v>5</v>
      </c>
      <c r="AH7" s="130" t="s">
        <v>6</v>
      </c>
      <c r="AI7" s="130" t="s">
        <v>6</v>
      </c>
      <c r="AJ7" s="132" t="s">
        <v>29</v>
      </c>
      <c r="AK7" s="95"/>
      <c r="AL7" s="86"/>
      <c r="AM7" s="86"/>
    </row>
    <row r="8" spans="1:39" ht="210" customHeight="1" thickTop="1" thickBot="1" x14ac:dyDescent="0.3">
      <c r="A8" s="118" t="s">
        <v>42</v>
      </c>
      <c r="B8" s="119" t="s">
        <v>43</v>
      </c>
      <c r="C8" s="119" t="s">
        <v>44</v>
      </c>
      <c r="D8" s="118" t="s">
        <v>62</v>
      </c>
      <c r="E8" s="120">
        <v>5</v>
      </c>
      <c r="F8" s="121" t="s">
        <v>63</v>
      </c>
      <c r="G8" s="122" t="s">
        <v>64</v>
      </c>
      <c r="H8" s="119" t="s">
        <v>65</v>
      </c>
      <c r="I8" s="123" t="s">
        <v>49</v>
      </c>
      <c r="J8" s="124">
        <v>119.99</v>
      </c>
      <c r="K8" s="125" t="s">
        <v>65</v>
      </c>
      <c r="L8" s="126">
        <v>139.99</v>
      </c>
      <c r="M8" s="125" t="s">
        <v>65</v>
      </c>
      <c r="N8" s="126">
        <v>123.5</v>
      </c>
      <c r="O8" s="125" t="s">
        <v>65</v>
      </c>
      <c r="P8" s="126" t="s">
        <v>6</v>
      </c>
      <c r="Q8" s="125" t="s">
        <v>6</v>
      </c>
      <c r="R8" s="126">
        <f t="shared" si="0"/>
        <v>127.83</v>
      </c>
      <c r="S8" s="126">
        <v>0</v>
      </c>
      <c r="T8" s="127">
        <v>101</v>
      </c>
      <c r="U8" s="128" t="s">
        <v>269</v>
      </c>
      <c r="V8" s="128" t="s">
        <v>8</v>
      </c>
      <c r="W8" s="129" t="s">
        <v>327</v>
      </c>
      <c r="X8" s="126">
        <v>145</v>
      </c>
      <c r="Y8" s="126">
        <f t="shared" si="2"/>
        <v>1022.64</v>
      </c>
      <c r="Z8" s="130"/>
      <c r="AA8" s="130"/>
      <c r="AB8" s="130"/>
      <c r="AC8" s="131">
        <f t="shared" si="4"/>
        <v>808</v>
      </c>
      <c r="AD8" s="130"/>
      <c r="AE8" s="130"/>
      <c r="AF8" s="130">
        <f t="shared" si="3"/>
        <v>8</v>
      </c>
      <c r="AG8" s="130">
        <v>8</v>
      </c>
      <c r="AH8" s="130" t="s">
        <v>6</v>
      </c>
      <c r="AI8" s="130" t="s">
        <v>6</v>
      </c>
      <c r="AJ8" s="132" t="s">
        <v>29</v>
      </c>
      <c r="AK8" s="95"/>
      <c r="AL8" s="86"/>
      <c r="AM8" s="86"/>
    </row>
    <row r="9" spans="1:39" ht="210" customHeight="1" thickTop="1" thickBot="1" x14ac:dyDescent="0.3">
      <c r="A9" s="106" t="s">
        <v>42</v>
      </c>
      <c r="B9" s="107" t="s">
        <v>43</v>
      </c>
      <c r="C9" s="107" t="s">
        <v>44</v>
      </c>
      <c r="D9" s="106" t="s">
        <v>121</v>
      </c>
      <c r="E9" s="108">
        <v>6</v>
      </c>
      <c r="F9" s="109" t="s">
        <v>122</v>
      </c>
      <c r="G9" s="110" t="s">
        <v>123</v>
      </c>
      <c r="H9" s="107" t="s">
        <v>65</v>
      </c>
      <c r="I9" s="111" t="s">
        <v>78</v>
      </c>
      <c r="J9" s="112">
        <v>2.65</v>
      </c>
      <c r="K9" s="113" t="s">
        <v>65</v>
      </c>
      <c r="L9" s="114">
        <v>4.03</v>
      </c>
      <c r="M9" s="113" t="s">
        <v>65</v>
      </c>
      <c r="N9" s="114">
        <v>3.4</v>
      </c>
      <c r="O9" s="113" t="s">
        <v>65</v>
      </c>
      <c r="P9" s="114" t="s">
        <v>6</v>
      </c>
      <c r="Q9" s="113" t="s">
        <v>6</v>
      </c>
      <c r="R9" s="114">
        <f>ROUND((J9+L9+N9)/3,2)</f>
        <v>3.36</v>
      </c>
      <c r="S9" s="114">
        <f>Y9</f>
        <v>100.8</v>
      </c>
      <c r="T9" s="115" t="s">
        <v>328</v>
      </c>
      <c r="U9" s="115"/>
      <c r="V9" s="115"/>
      <c r="W9" s="115"/>
      <c r="X9" s="114">
        <v>4.75</v>
      </c>
      <c r="Y9" s="114">
        <f>R9*AF9</f>
        <v>100.8</v>
      </c>
      <c r="Z9" s="116"/>
      <c r="AA9" s="116"/>
      <c r="AB9" s="116"/>
      <c r="AC9" s="133"/>
      <c r="AD9" s="116"/>
      <c r="AE9" s="116"/>
      <c r="AF9" s="116">
        <f>SUM(AG9:AI9)</f>
        <v>30</v>
      </c>
      <c r="AG9" s="116">
        <v>30</v>
      </c>
      <c r="AH9" s="116" t="s">
        <v>6</v>
      </c>
      <c r="AI9" s="116" t="s">
        <v>6</v>
      </c>
      <c r="AJ9" s="117" t="s">
        <v>29</v>
      </c>
      <c r="AK9" s="95"/>
      <c r="AL9" s="86"/>
      <c r="AM9" s="86"/>
    </row>
    <row r="10" spans="1:39" s="160" customFormat="1" ht="210" customHeight="1" thickTop="1" thickBot="1" x14ac:dyDescent="0.3">
      <c r="A10" s="118" t="s">
        <v>42</v>
      </c>
      <c r="B10" s="119" t="s">
        <v>43</v>
      </c>
      <c r="C10" s="119" t="s">
        <v>44</v>
      </c>
      <c r="D10" s="118" t="s">
        <v>241</v>
      </c>
      <c r="E10" s="120">
        <v>7</v>
      </c>
      <c r="F10" s="121" t="s">
        <v>242</v>
      </c>
      <c r="G10" s="122" t="s">
        <v>243</v>
      </c>
      <c r="H10" s="119" t="s">
        <v>48</v>
      </c>
      <c r="I10" s="123" t="s">
        <v>49</v>
      </c>
      <c r="J10" s="124">
        <v>82.68</v>
      </c>
      <c r="K10" s="125" t="s">
        <v>7</v>
      </c>
      <c r="L10" s="126">
        <v>78</v>
      </c>
      <c r="M10" s="125" t="s">
        <v>7</v>
      </c>
      <c r="N10" s="126">
        <v>86.58</v>
      </c>
      <c r="O10" s="125" t="s">
        <v>7</v>
      </c>
      <c r="P10" s="126" t="s">
        <v>6</v>
      </c>
      <c r="Q10" s="125" t="s">
        <v>6</v>
      </c>
      <c r="R10" s="126">
        <f>ROUND((J10+L10+N10)/3,2)</f>
        <v>82.42</v>
      </c>
      <c r="S10" s="126">
        <v>0</v>
      </c>
      <c r="T10" s="127">
        <v>39.79</v>
      </c>
      <c r="U10" s="128" t="s">
        <v>265</v>
      </c>
      <c r="V10" s="128" t="s">
        <v>266</v>
      </c>
      <c r="W10" s="129" t="s">
        <v>334</v>
      </c>
      <c r="X10" s="126">
        <v>69.900000000000006</v>
      </c>
      <c r="Y10" s="126">
        <f>R10*AF10</f>
        <v>2472.6</v>
      </c>
      <c r="Z10" s="130"/>
      <c r="AA10" s="130"/>
      <c r="AB10" s="130"/>
      <c r="AC10" s="131">
        <f>AF10*T10</f>
        <v>1193.7</v>
      </c>
      <c r="AD10" s="130"/>
      <c r="AE10" s="130"/>
      <c r="AF10" s="130">
        <f>SUM(AG10:AI10)</f>
        <v>30</v>
      </c>
      <c r="AG10" s="130">
        <v>30</v>
      </c>
      <c r="AH10" s="130" t="s">
        <v>6</v>
      </c>
      <c r="AI10" s="130" t="s">
        <v>6</v>
      </c>
      <c r="AJ10" s="132" t="s">
        <v>29</v>
      </c>
      <c r="AK10" s="95"/>
      <c r="AL10" s="86"/>
      <c r="AM10" s="86"/>
    </row>
    <row r="11" spans="1:39" ht="229.5" customHeight="1" thickTop="1" thickBot="1" x14ac:dyDescent="0.3">
      <c r="A11" s="106" t="s">
        <v>42</v>
      </c>
      <c r="B11" s="107" t="s">
        <v>43</v>
      </c>
      <c r="C11" s="107" t="s">
        <v>44</v>
      </c>
      <c r="D11" s="106" t="s">
        <v>66</v>
      </c>
      <c r="E11" s="108">
        <v>8</v>
      </c>
      <c r="F11" s="109" t="s">
        <v>67</v>
      </c>
      <c r="G11" s="110" t="s">
        <v>68</v>
      </c>
      <c r="H11" s="107" t="s">
        <v>65</v>
      </c>
      <c r="I11" s="111" t="s">
        <v>49</v>
      </c>
      <c r="J11" s="112">
        <v>20</v>
      </c>
      <c r="K11" s="113" t="s">
        <v>65</v>
      </c>
      <c r="L11" s="114">
        <v>29.3</v>
      </c>
      <c r="M11" s="113" t="s">
        <v>65</v>
      </c>
      <c r="N11" s="114">
        <v>28.05</v>
      </c>
      <c r="O11" s="113" t="s">
        <v>65</v>
      </c>
      <c r="P11" s="114" t="s">
        <v>6</v>
      </c>
      <c r="Q11" s="113" t="s">
        <v>6</v>
      </c>
      <c r="R11" s="114">
        <f t="shared" si="0"/>
        <v>25.78</v>
      </c>
      <c r="S11" s="114">
        <f t="shared" si="1"/>
        <v>206.24</v>
      </c>
      <c r="T11" s="115" t="s">
        <v>328</v>
      </c>
      <c r="U11" s="115"/>
      <c r="V11" s="115"/>
      <c r="W11" s="115"/>
      <c r="X11" s="114">
        <v>30.07</v>
      </c>
      <c r="Y11" s="114">
        <f t="shared" si="2"/>
        <v>206.24</v>
      </c>
      <c r="Z11" s="116"/>
      <c r="AA11" s="116"/>
      <c r="AB11" s="116"/>
      <c r="AC11" s="133"/>
      <c r="AD11" s="116"/>
      <c r="AE11" s="116"/>
      <c r="AF11" s="116">
        <f t="shared" si="3"/>
        <v>8</v>
      </c>
      <c r="AG11" s="116">
        <v>8</v>
      </c>
      <c r="AH11" s="116" t="s">
        <v>6</v>
      </c>
      <c r="AI11" s="116" t="s">
        <v>6</v>
      </c>
      <c r="AJ11" s="117" t="s">
        <v>29</v>
      </c>
      <c r="AK11" s="95"/>
      <c r="AL11" s="86"/>
      <c r="AM11" s="86"/>
    </row>
    <row r="12" spans="1:39" ht="50.25" customHeight="1" thickTop="1" thickBot="1" x14ac:dyDescent="0.3">
      <c r="A12" s="106" t="s">
        <v>42</v>
      </c>
      <c r="B12" s="107" t="s">
        <v>43</v>
      </c>
      <c r="C12" s="107" t="s">
        <v>44</v>
      </c>
      <c r="D12" s="106" t="s">
        <v>72</v>
      </c>
      <c r="E12" s="108">
        <v>9</v>
      </c>
      <c r="F12" s="109" t="s">
        <v>73</v>
      </c>
      <c r="G12" s="110" t="s">
        <v>74</v>
      </c>
      <c r="H12" s="107" t="s">
        <v>65</v>
      </c>
      <c r="I12" s="111" t="s">
        <v>49</v>
      </c>
      <c r="J12" s="112">
        <v>19.690000000000001</v>
      </c>
      <c r="K12" s="113" t="s">
        <v>65</v>
      </c>
      <c r="L12" s="114">
        <v>12</v>
      </c>
      <c r="M12" s="113" t="s">
        <v>65</v>
      </c>
      <c r="N12" s="114">
        <v>19.989999999999998</v>
      </c>
      <c r="O12" s="113" t="s">
        <v>65</v>
      </c>
      <c r="P12" s="114" t="s">
        <v>6</v>
      </c>
      <c r="Q12" s="113" t="s">
        <v>6</v>
      </c>
      <c r="R12" s="114">
        <f t="shared" si="0"/>
        <v>17.23</v>
      </c>
      <c r="S12" s="114">
        <f t="shared" si="1"/>
        <v>258.45</v>
      </c>
      <c r="T12" s="115" t="s">
        <v>328</v>
      </c>
      <c r="U12" s="115"/>
      <c r="V12" s="115"/>
      <c r="W12" s="115"/>
      <c r="X12" s="114">
        <v>15.83</v>
      </c>
      <c r="Y12" s="114">
        <f t="shared" si="2"/>
        <v>258.45</v>
      </c>
      <c r="Z12" s="116"/>
      <c r="AA12" s="116"/>
      <c r="AB12" s="116"/>
      <c r="AC12" s="133"/>
      <c r="AD12" s="116"/>
      <c r="AE12" s="116"/>
      <c r="AF12" s="116">
        <f t="shared" si="3"/>
        <v>15</v>
      </c>
      <c r="AG12" s="116">
        <v>15</v>
      </c>
      <c r="AH12" s="116" t="s">
        <v>6</v>
      </c>
      <c r="AI12" s="116" t="s">
        <v>6</v>
      </c>
      <c r="AJ12" s="117" t="s">
        <v>29</v>
      </c>
      <c r="AK12" s="95"/>
      <c r="AL12" s="96"/>
      <c r="AM12" s="86"/>
    </row>
    <row r="13" spans="1:39" s="160" customFormat="1" ht="50.25" customHeight="1" thickTop="1" thickBot="1" x14ac:dyDescent="0.3">
      <c r="A13" s="106" t="s">
        <v>42</v>
      </c>
      <c r="B13" s="107" t="s">
        <v>43</v>
      </c>
      <c r="C13" s="107" t="s">
        <v>44</v>
      </c>
      <c r="D13" s="106" t="s">
        <v>79</v>
      </c>
      <c r="E13" s="108">
        <v>10</v>
      </c>
      <c r="F13" s="109" t="s">
        <v>80</v>
      </c>
      <c r="G13" s="110" t="s">
        <v>81</v>
      </c>
      <c r="H13" s="107" t="s">
        <v>65</v>
      </c>
      <c r="I13" s="111" t="s">
        <v>49</v>
      </c>
      <c r="J13" s="112">
        <v>74</v>
      </c>
      <c r="K13" s="113" t="s">
        <v>65</v>
      </c>
      <c r="L13" s="114">
        <v>39</v>
      </c>
      <c r="M13" s="113" t="s">
        <v>65</v>
      </c>
      <c r="N13" s="114">
        <v>54.3</v>
      </c>
      <c r="O13" s="113" t="s">
        <v>65</v>
      </c>
      <c r="P13" s="114" t="s">
        <v>6</v>
      </c>
      <c r="Q13" s="113" t="s">
        <v>6</v>
      </c>
      <c r="R13" s="114">
        <f t="shared" ref="R13:R18" si="5">ROUND((J13+L13+N13)/3,2)</f>
        <v>55.77</v>
      </c>
      <c r="S13" s="114">
        <f t="shared" ref="S13:S18" si="6">Y13</f>
        <v>278.85000000000002</v>
      </c>
      <c r="T13" s="115" t="s">
        <v>328</v>
      </c>
      <c r="U13" s="115"/>
      <c r="V13" s="115"/>
      <c r="W13" s="115"/>
      <c r="X13" s="114">
        <v>63.15</v>
      </c>
      <c r="Y13" s="114">
        <f t="shared" ref="Y13:Y18" si="7">R13*AF13</f>
        <v>278.85000000000002</v>
      </c>
      <c r="Z13" s="116"/>
      <c r="AA13" s="116"/>
      <c r="AB13" s="116"/>
      <c r="AC13" s="133"/>
      <c r="AD13" s="116"/>
      <c r="AE13" s="116"/>
      <c r="AF13" s="116">
        <f t="shared" ref="AF13:AF18" si="8">SUM(AG13:AI13)</f>
        <v>5</v>
      </c>
      <c r="AG13" s="116">
        <v>5</v>
      </c>
      <c r="AH13" s="116" t="s">
        <v>6</v>
      </c>
      <c r="AI13" s="116" t="s">
        <v>6</v>
      </c>
      <c r="AJ13" s="117" t="s">
        <v>29</v>
      </c>
      <c r="AK13" s="95"/>
      <c r="AL13" s="96"/>
      <c r="AM13" s="86"/>
    </row>
    <row r="14" spans="1:39" s="160" customFormat="1" ht="50.25" customHeight="1" thickTop="1" thickBot="1" x14ac:dyDescent="0.3">
      <c r="A14" s="106" t="s">
        <v>42</v>
      </c>
      <c r="B14" s="107" t="s">
        <v>43</v>
      </c>
      <c r="C14" s="107" t="s">
        <v>44</v>
      </c>
      <c r="D14" s="106" t="s">
        <v>82</v>
      </c>
      <c r="E14" s="108">
        <v>11</v>
      </c>
      <c r="F14" s="109" t="s">
        <v>83</v>
      </c>
      <c r="G14" s="110" t="s">
        <v>84</v>
      </c>
      <c r="H14" s="107" t="s">
        <v>65</v>
      </c>
      <c r="I14" s="111" t="s">
        <v>49</v>
      </c>
      <c r="J14" s="112">
        <v>18.899999999999999</v>
      </c>
      <c r="K14" s="113" t="s">
        <v>65</v>
      </c>
      <c r="L14" s="114">
        <v>10.45</v>
      </c>
      <c r="M14" s="113" t="s">
        <v>65</v>
      </c>
      <c r="N14" s="114">
        <v>10.9</v>
      </c>
      <c r="O14" s="113" t="s">
        <v>65</v>
      </c>
      <c r="P14" s="114" t="s">
        <v>6</v>
      </c>
      <c r="Q14" s="113" t="s">
        <v>6</v>
      </c>
      <c r="R14" s="114">
        <f t="shared" si="5"/>
        <v>13.42</v>
      </c>
      <c r="S14" s="114">
        <f t="shared" si="6"/>
        <v>134.19999999999999</v>
      </c>
      <c r="T14" s="115" t="s">
        <v>51</v>
      </c>
      <c r="U14" s="115"/>
      <c r="V14" s="115"/>
      <c r="W14" s="115"/>
      <c r="X14" s="114">
        <v>17.440000000000001</v>
      </c>
      <c r="Y14" s="114">
        <f t="shared" si="7"/>
        <v>134.19999999999999</v>
      </c>
      <c r="Z14" s="116"/>
      <c r="AA14" s="116"/>
      <c r="AB14" s="116"/>
      <c r="AC14" s="133"/>
      <c r="AD14" s="116"/>
      <c r="AE14" s="116"/>
      <c r="AF14" s="116">
        <f t="shared" si="8"/>
        <v>10</v>
      </c>
      <c r="AG14" s="116">
        <v>10</v>
      </c>
      <c r="AH14" s="116" t="s">
        <v>6</v>
      </c>
      <c r="AI14" s="116" t="s">
        <v>6</v>
      </c>
      <c r="AJ14" s="117" t="s">
        <v>29</v>
      </c>
      <c r="AK14" s="95"/>
      <c r="AL14" s="96"/>
      <c r="AM14" s="86"/>
    </row>
    <row r="15" spans="1:39" s="160" customFormat="1" ht="50.25" customHeight="1" thickTop="1" thickBot="1" x14ac:dyDescent="0.3">
      <c r="A15" s="106" t="s">
        <v>42</v>
      </c>
      <c r="B15" s="107" t="s">
        <v>43</v>
      </c>
      <c r="C15" s="107" t="s">
        <v>44</v>
      </c>
      <c r="D15" s="106" t="s">
        <v>124</v>
      </c>
      <c r="E15" s="108">
        <v>12</v>
      </c>
      <c r="F15" s="109" t="s">
        <v>125</v>
      </c>
      <c r="G15" s="110" t="s">
        <v>126</v>
      </c>
      <c r="H15" s="107" t="s">
        <v>65</v>
      </c>
      <c r="I15" s="111" t="s">
        <v>49</v>
      </c>
      <c r="J15" s="112">
        <v>12</v>
      </c>
      <c r="K15" s="113" t="s">
        <v>65</v>
      </c>
      <c r="L15" s="114">
        <v>12</v>
      </c>
      <c r="M15" s="113" t="s">
        <v>65</v>
      </c>
      <c r="N15" s="114">
        <v>13.9</v>
      </c>
      <c r="O15" s="113" t="s">
        <v>65</v>
      </c>
      <c r="P15" s="114" t="s">
        <v>6</v>
      </c>
      <c r="Q15" s="113" t="s">
        <v>6</v>
      </c>
      <c r="R15" s="114">
        <f t="shared" si="5"/>
        <v>12.63</v>
      </c>
      <c r="S15" s="114">
        <f t="shared" si="6"/>
        <v>315.75</v>
      </c>
      <c r="T15" s="115" t="s">
        <v>328</v>
      </c>
      <c r="U15" s="115"/>
      <c r="V15" s="115"/>
      <c r="W15" s="115"/>
      <c r="X15" s="114">
        <v>17.25</v>
      </c>
      <c r="Y15" s="114">
        <f t="shared" si="7"/>
        <v>315.75</v>
      </c>
      <c r="Z15" s="116"/>
      <c r="AA15" s="116"/>
      <c r="AB15" s="116"/>
      <c r="AC15" s="133"/>
      <c r="AD15" s="116"/>
      <c r="AE15" s="116"/>
      <c r="AF15" s="116">
        <f t="shared" si="8"/>
        <v>25</v>
      </c>
      <c r="AG15" s="116">
        <v>25</v>
      </c>
      <c r="AH15" s="116" t="s">
        <v>6</v>
      </c>
      <c r="AI15" s="116" t="s">
        <v>6</v>
      </c>
      <c r="AJ15" s="117" t="s">
        <v>29</v>
      </c>
      <c r="AK15" s="95"/>
      <c r="AL15" s="96"/>
      <c r="AM15" s="86"/>
    </row>
    <row r="16" spans="1:39" s="160" customFormat="1" ht="50.25" customHeight="1" thickTop="1" thickBot="1" x14ac:dyDescent="0.3">
      <c r="A16" s="106" t="s">
        <v>42</v>
      </c>
      <c r="B16" s="107" t="s">
        <v>43</v>
      </c>
      <c r="C16" s="107" t="s">
        <v>44</v>
      </c>
      <c r="D16" s="106" t="s">
        <v>127</v>
      </c>
      <c r="E16" s="108">
        <v>13</v>
      </c>
      <c r="F16" s="109" t="s">
        <v>128</v>
      </c>
      <c r="G16" s="110" t="s">
        <v>129</v>
      </c>
      <c r="H16" s="107" t="s">
        <v>65</v>
      </c>
      <c r="I16" s="111" t="s">
        <v>49</v>
      </c>
      <c r="J16" s="112">
        <v>12</v>
      </c>
      <c r="K16" s="113" t="s">
        <v>65</v>
      </c>
      <c r="L16" s="114">
        <v>8.99</v>
      </c>
      <c r="M16" s="113" t="s">
        <v>65</v>
      </c>
      <c r="N16" s="114">
        <v>12</v>
      </c>
      <c r="O16" s="113" t="s">
        <v>65</v>
      </c>
      <c r="P16" s="114" t="s">
        <v>6</v>
      </c>
      <c r="Q16" s="113" t="s">
        <v>6</v>
      </c>
      <c r="R16" s="114">
        <f t="shared" si="5"/>
        <v>11</v>
      </c>
      <c r="S16" s="114">
        <f t="shared" si="6"/>
        <v>275</v>
      </c>
      <c r="T16" s="115" t="s">
        <v>328</v>
      </c>
      <c r="U16" s="115"/>
      <c r="V16" s="115"/>
      <c r="W16" s="115"/>
      <c r="X16" s="114">
        <v>15.8</v>
      </c>
      <c r="Y16" s="114">
        <f t="shared" si="7"/>
        <v>275</v>
      </c>
      <c r="Z16" s="116"/>
      <c r="AA16" s="116"/>
      <c r="AB16" s="116"/>
      <c r="AC16" s="133"/>
      <c r="AD16" s="116"/>
      <c r="AE16" s="116"/>
      <c r="AF16" s="116">
        <f t="shared" si="8"/>
        <v>25</v>
      </c>
      <c r="AG16" s="116">
        <v>25</v>
      </c>
      <c r="AH16" s="116" t="s">
        <v>6</v>
      </c>
      <c r="AI16" s="116" t="s">
        <v>6</v>
      </c>
      <c r="AJ16" s="117" t="s">
        <v>29</v>
      </c>
      <c r="AK16" s="95"/>
      <c r="AL16" s="96"/>
      <c r="AM16" s="86"/>
    </row>
    <row r="17" spans="1:39" s="160" customFormat="1" ht="50.25" customHeight="1" thickTop="1" thickBot="1" x14ac:dyDescent="0.3">
      <c r="A17" s="106" t="s">
        <v>42</v>
      </c>
      <c r="B17" s="107" t="s">
        <v>43</v>
      </c>
      <c r="C17" s="107" t="s">
        <v>44</v>
      </c>
      <c r="D17" s="106" t="s">
        <v>211</v>
      </c>
      <c r="E17" s="108">
        <v>14</v>
      </c>
      <c r="F17" s="109" t="s">
        <v>212</v>
      </c>
      <c r="G17" s="110" t="s">
        <v>213</v>
      </c>
      <c r="H17" s="107" t="s">
        <v>65</v>
      </c>
      <c r="I17" s="111" t="s">
        <v>49</v>
      </c>
      <c r="J17" s="112">
        <v>10</v>
      </c>
      <c r="K17" s="113" t="s">
        <v>65</v>
      </c>
      <c r="L17" s="114">
        <v>12</v>
      </c>
      <c r="M17" s="113" t="s">
        <v>65</v>
      </c>
      <c r="N17" s="114">
        <v>12</v>
      </c>
      <c r="O17" s="113" t="s">
        <v>65</v>
      </c>
      <c r="P17" s="114" t="s">
        <v>6</v>
      </c>
      <c r="Q17" s="113" t="s">
        <v>6</v>
      </c>
      <c r="R17" s="114">
        <f t="shared" si="5"/>
        <v>11.33</v>
      </c>
      <c r="S17" s="114">
        <f t="shared" si="6"/>
        <v>283.25</v>
      </c>
      <c r="T17" s="115" t="s">
        <v>328</v>
      </c>
      <c r="U17" s="115"/>
      <c r="V17" s="115"/>
      <c r="W17" s="115"/>
      <c r="X17" s="114">
        <v>10.23</v>
      </c>
      <c r="Y17" s="114">
        <f t="shared" si="7"/>
        <v>283.25</v>
      </c>
      <c r="Z17" s="116"/>
      <c r="AA17" s="116"/>
      <c r="AB17" s="116"/>
      <c r="AC17" s="133"/>
      <c r="AD17" s="116"/>
      <c r="AE17" s="116"/>
      <c r="AF17" s="116">
        <f t="shared" si="8"/>
        <v>25</v>
      </c>
      <c r="AG17" s="116">
        <v>25</v>
      </c>
      <c r="AH17" s="116" t="s">
        <v>6</v>
      </c>
      <c r="AI17" s="116" t="s">
        <v>6</v>
      </c>
      <c r="AJ17" s="117" t="s">
        <v>29</v>
      </c>
      <c r="AK17" s="95"/>
      <c r="AL17" s="96"/>
      <c r="AM17" s="86"/>
    </row>
    <row r="18" spans="1:39" s="160" customFormat="1" ht="50.25" customHeight="1" thickTop="1" thickBot="1" x14ac:dyDescent="0.3">
      <c r="A18" s="106" t="s">
        <v>42</v>
      </c>
      <c r="B18" s="107" t="s">
        <v>43</v>
      </c>
      <c r="C18" s="107" t="s">
        <v>44</v>
      </c>
      <c r="D18" s="106" t="s">
        <v>214</v>
      </c>
      <c r="E18" s="108">
        <v>15</v>
      </c>
      <c r="F18" s="109" t="s">
        <v>215</v>
      </c>
      <c r="G18" s="110" t="s">
        <v>216</v>
      </c>
      <c r="H18" s="107" t="s">
        <v>65</v>
      </c>
      <c r="I18" s="111" t="s">
        <v>49</v>
      </c>
      <c r="J18" s="112">
        <v>3</v>
      </c>
      <c r="K18" s="113" t="s">
        <v>65</v>
      </c>
      <c r="L18" s="114">
        <v>3.4</v>
      </c>
      <c r="M18" s="113" t="s">
        <v>65</v>
      </c>
      <c r="N18" s="114">
        <v>1.86</v>
      </c>
      <c r="O18" s="113" t="s">
        <v>65</v>
      </c>
      <c r="P18" s="114" t="s">
        <v>6</v>
      </c>
      <c r="Q18" s="113" t="s">
        <v>6</v>
      </c>
      <c r="R18" s="114">
        <f t="shared" si="5"/>
        <v>2.75</v>
      </c>
      <c r="S18" s="114">
        <f t="shared" si="6"/>
        <v>165</v>
      </c>
      <c r="T18" s="115" t="s">
        <v>328</v>
      </c>
      <c r="U18" s="115"/>
      <c r="V18" s="115"/>
      <c r="W18" s="115"/>
      <c r="X18" s="114">
        <v>3.89</v>
      </c>
      <c r="Y18" s="114">
        <f t="shared" si="7"/>
        <v>165</v>
      </c>
      <c r="Z18" s="116"/>
      <c r="AA18" s="116"/>
      <c r="AB18" s="116"/>
      <c r="AC18" s="133"/>
      <c r="AD18" s="116"/>
      <c r="AE18" s="116"/>
      <c r="AF18" s="116">
        <f t="shared" si="8"/>
        <v>60</v>
      </c>
      <c r="AG18" s="116">
        <v>60</v>
      </c>
      <c r="AH18" s="116" t="s">
        <v>6</v>
      </c>
      <c r="AI18" s="116" t="s">
        <v>6</v>
      </c>
      <c r="AJ18" s="117" t="s">
        <v>29</v>
      </c>
      <c r="AK18" s="95"/>
      <c r="AL18" s="96"/>
      <c r="AM18" s="86"/>
    </row>
    <row r="19" spans="1:39" ht="161.25" customHeight="1" thickTop="1" thickBot="1" x14ac:dyDescent="0.3">
      <c r="A19" s="118" t="s">
        <v>42</v>
      </c>
      <c r="B19" s="119" t="s">
        <v>43</v>
      </c>
      <c r="C19" s="119" t="s">
        <v>44</v>
      </c>
      <c r="D19" s="118" t="s">
        <v>75</v>
      </c>
      <c r="E19" s="120">
        <v>16</v>
      </c>
      <c r="F19" s="121" t="s">
        <v>76</v>
      </c>
      <c r="G19" s="122" t="s">
        <v>77</v>
      </c>
      <c r="H19" s="119" t="s">
        <v>65</v>
      </c>
      <c r="I19" s="123" t="s">
        <v>78</v>
      </c>
      <c r="J19" s="124">
        <v>2.9</v>
      </c>
      <c r="K19" s="125" t="s">
        <v>65</v>
      </c>
      <c r="L19" s="126">
        <v>2.64</v>
      </c>
      <c r="M19" s="125" t="s">
        <v>65</v>
      </c>
      <c r="N19" s="126">
        <v>2.4</v>
      </c>
      <c r="O19" s="125" t="s">
        <v>65</v>
      </c>
      <c r="P19" s="126" t="s">
        <v>6</v>
      </c>
      <c r="Q19" s="125" t="s">
        <v>6</v>
      </c>
      <c r="R19" s="126">
        <f t="shared" si="0"/>
        <v>2.65</v>
      </c>
      <c r="S19" s="126">
        <v>0</v>
      </c>
      <c r="T19" s="127">
        <v>2.65</v>
      </c>
      <c r="U19" s="128" t="s">
        <v>329</v>
      </c>
      <c r="V19" s="128" t="s">
        <v>330</v>
      </c>
      <c r="W19" s="129" t="s">
        <v>331</v>
      </c>
      <c r="X19" s="126">
        <v>3.11</v>
      </c>
      <c r="Y19" s="126">
        <f t="shared" si="2"/>
        <v>159</v>
      </c>
      <c r="Z19" s="130"/>
      <c r="AA19" s="130"/>
      <c r="AB19" s="130"/>
      <c r="AC19" s="131">
        <f t="shared" si="4"/>
        <v>159</v>
      </c>
      <c r="AD19" s="130"/>
      <c r="AE19" s="130"/>
      <c r="AF19" s="130">
        <f t="shared" si="3"/>
        <v>60</v>
      </c>
      <c r="AG19" s="130">
        <v>60</v>
      </c>
      <c r="AH19" s="130" t="s">
        <v>6</v>
      </c>
      <c r="AI19" s="130" t="s">
        <v>6</v>
      </c>
      <c r="AJ19" s="132" t="s">
        <v>29</v>
      </c>
      <c r="AK19" s="95"/>
      <c r="AL19" s="86"/>
      <c r="AM19" s="86"/>
    </row>
    <row r="20" spans="1:39" ht="137.25" customHeight="1" thickTop="1" thickBot="1" x14ac:dyDescent="0.3">
      <c r="A20" s="118" t="s">
        <v>42</v>
      </c>
      <c r="B20" s="119" t="s">
        <v>43</v>
      </c>
      <c r="C20" s="119" t="s">
        <v>44</v>
      </c>
      <c r="D20" s="118" t="s">
        <v>217</v>
      </c>
      <c r="E20" s="120">
        <v>17</v>
      </c>
      <c r="F20" s="121" t="s">
        <v>218</v>
      </c>
      <c r="G20" s="122" t="s">
        <v>219</v>
      </c>
      <c r="H20" s="119" t="s">
        <v>65</v>
      </c>
      <c r="I20" s="123" t="s">
        <v>49</v>
      </c>
      <c r="J20" s="124">
        <v>6.85</v>
      </c>
      <c r="K20" s="125" t="s">
        <v>65</v>
      </c>
      <c r="L20" s="126">
        <v>5.96</v>
      </c>
      <c r="M20" s="125" t="s">
        <v>65</v>
      </c>
      <c r="N20" s="126">
        <v>5.52</v>
      </c>
      <c r="O20" s="125" t="s">
        <v>65</v>
      </c>
      <c r="P20" s="126" t="s">
        <v>6</v>
      </c>
      <c r="Q20" s="125" t="s">
        <v>6</v>
      </c>
      <c r="R20" s="126">
        <f>ROUND((J20+L20+N20)/3,2)</f>
        <v>6.11</v>
      </c>
      <c r="S20" s="126">
        <v>0</v>
      </c>
      <c r="T20" s="127">
        <v>6.11</v>
      </c>
      <c r="U20" s="128" t="s">
        <v>329</v>
      </c>
      <c r="V20" s="128" t="s">
        <v>336</v>
      </c>
      <c r="W20" s="129" t="s">
        <v>331</v>
      </c>
      <c r="X20" s="126">
        <v>5.75</v>
      </c>
      <c r="Y20" s="126">
        <f>R20*AF20</f>
        <v>244.4</v>
      </c>
      <c r="Z20" s="130"/>
      <c r="AA20" s="130"/>
      <c r="AB20" s="130"/>
      <c r="AC20" s="131">
        <f>AF20*T20</f>
        <v>244.4</v>
      </c>
      <c r="AD20" s="130"/>
      <c r="AE20" s="130"/>
      <c r="AF20" s="130">
        <f>SUM(AG20:AI20)</f>
        <v>40</v>
      </c>
      <c r="AG20" s="130">
        <v>40</v>
      </c>
      <c r="AH20" s="130" t="s">
        <v>6</v>
      </c>
      <c r="AI20" s="130" t="s">
        <v>6</v>
      </c>
      <c r="AJ20" s="132" t="s">
        <v>29</v>
      </c>
      <c r="AK20" s="95"/>
      <c r="AL20" s="86"/>
      <c r="AM20" s="86"/>
    </row>
    <row r="21" spans="1:39" ht="137.25" customHeight="1" thickTop="1" thickBot="1" x14ac:dyDescent="0.3">
      <c r="A21" s="118" t="s">
        <v>42</v>
      </c>
      <c r="B21" s="119" t="s">
        <v>43</v>
      </c>
      <c r="C21" s="119" t="s">
        <v>44</v>
      </c>
      <c r="D21" s="118" t="s">
        <v>220</v>
      </c>
      <c r="E21" s="120">
        <v>18</v>
      </c>
      <c r="F21" s="121" t="s">
        <v>221</v>
      </c>
      <c r="G21" s="122" t="s">
        <v>222</v>
      </c>
      <c r="H21" s="119" t="s">
        <v>65</v>
      </c>
      <c r="I21" s="123" t="s">
        <v>49</v>
      </c>
      <c r="J21" s="124">
        <v>6.15</v>
      </c>
      <c r="K21" s="125" t="s">
        <v>65</v>
      </c>
      <c r="L21" s="126">
        <v>5.35</v>
      </c>
      <c r="M21" s="125" t="s">
        <v>65</v>
      </c>
      <c r="N21" s="126">
        <v>4.96</v>
      </c>
      <c r="O21" s="125" t="s">
        <v>65</v>
      </c>
      <c r="P21" s="126" t="s">
        <v>6</v>
      </c>
      <c r="Q21" s="125" t="s">
        <v>6</v>
      </c>
      <c r="R21" s="126">
        <f>ROUND((J21+L21+N21)/3,2)</f>
        <v>5.49</v>
      </c>
      <c r="S21" s="126">
        <v>0</v>
      </c>
      <c r="T21" s="127">
        <v>5.49</v>
      </c>
      <c r="U21" s="128" t="s">
        <v>329</v>
      </c>
      <c r="V21" s="128" t="s">
        <v>337</v>
      </c>
      <c r="W21" s="129" t="s">
        <v>331</v>
      </c>
      <c r="X21" s="126">
        <v>5.83</v>
      </c>
      <c r="Y21" s="126">
        <f>R21*AF21</f>
        <v>219.60000000000002</v>
      </c>
      <c r="Z21" s="130"/>
      <c r="AA21" s="130"/>
      <c r="AB21" s="130"/>
      <c r="AC21" s="131">
        <f>AF21*T21</f>
        <v>219.60000000000002</v>
      </c>
      <c r="AD21" s="130"/>
      <c r="AE21" s="130"/>
      <c r="AF21" s="130">
        <f>SUM(AG21:AI21)</f>
        <v>40</v>
      </c>
      <c r="AG21" s="130">
        <v>40</v>
      </c>
      <c r="AH21" s="130" t="s">
        <v>6</v>
      </c>
      <c r="AI21" s="130" t="s">
        <v>6</v>
      </c>
      <c r="AJ21" s="132" t="s">
        <v>29</v>
      </c>
      <c r="AK21" s="95"/>
      <c r="AL21" s="86"/>
      <c r="AM21" s="86"/>
    </row>
    <row r="22" spans="1:39" ht="288" customHeight="1" thickTop="1" thickBot="1" x14ac:dyDescent="0.3">
      <c r="A22" s="106" t="s">
        <v>42</v>
      </c>
      <c r="B22" s="107" t="s">
        <v>43</v>
      </c>
      <c r="C22" s="107" t="s">
        <v>44</v>
      </c>
      <c r="D22" s="106" t="s">
        <v>253</v>
      </c>
      <c r="E22" s="108">
        <v>19</v>
      </c>
      <c r="F22" s="109" t="s">
        <v>254</v>
      </c>
      <c r="G22" s="110" t="s">
        <v>255</v>
      </c>
      <c r="H22" s="107" t="s">
        <v>88</v>
      </c>
      <c r="I22" s="111" t="s">
        <v>49</v>
      </c>
      <c r="J22" s="112">
        <v>2420</v>
      </c>
      <c r="K22" s="113" t="s">
        <v>9</v>
      </c>
      <c r="L22" s="114">
        <v>2538</v>
      </c>
      <c r="M22" s="113" t="s">
        <v>9</v>
      </c>
      <c r="N22" s="114">
        <v>2450</v>
      </c>
      <c r="O22" s="113" t="s">
        <v>9</v>
      </c>
      <c r="P22" s="114" t="s">
        <v>6</v>
      </c>
      <c r="Q22" s="113" t="s">
        <v>6</v>
      </c>
      <c r="R22" s="114">
        <f>ROUND((J22+L22+N22)/3,2)</f>
        <v>2469.33</v>
      </c>
      <c r="S22" s="114">
        <f>Y22</f>
        <v>4938.66</v>
      </c>
      <c r="T22" s="115" t="s">
        <v>51</v>
      </c>
      <c r="U22" s="115"/>
      <c r="V22" s="115"/>
      <c r="W22" s="115"/>
      <c r="X22" s="114">
        <v>2699</v>
      </c>
      <c r="Y22" s="114">
        <f>R22*AF22</f>
        <v>4938.66</v>
      </c>
      <c r="Z22" s="116"/>
      <c r="AA22" s="116"/>
      <c r="AB22" s="116"/>
      <c r="AC22" s="133"/>
      <c r="AD22" s="116"/>
      <c r="AE22" s="116"/>
      <c r="AF22" s="116">
        <f>SUM(AG22:AI22)</f>
        <v>2</v>
      </c>
      <c r="AG22" s="116" t="s">
        <v>6</v>
      </c>
      <c r="AH22" s="116">
        <v>2</v>
      </c>
      <c r="AI22" s="116" t="s">
        <v>6</v>
      </c>
      <c r="AJ22" s="117" t="s">
        <v>29</v>
      </c>
      <c r="AK22" s="95"/>
      <c r="AL22" s="86"/>
      <c r="AM22" s="86"/>
    </row>
    <row r="23" spans="1:39" ht="141" customHeight="1" thickTop="1" thickBot="1" x14ac:dyDescent="0.3">
      <c r="A23" s="106" t="s">
        <v>42</v>
      </c>
      <c r="B23" s="107" t="s">
        <v>43</v>
      </c>
      <c r="C23" s="107" t="s">
        <v>44</v>
      </c>
      <c r="D23" s="106" t="s">
        <v>85</v>
      </c>
      <c r="E23" s="108">
        <v>20</v>
      </c>
      <c r="F23" s="109" t="s">
        <v>86</v>
      </c>
      <c r="G23" s="110" t="s">
        <v>87</v>
      </c>
      <c r="H23" s="107" t="s">
        <v>88</v>
      </c>
      <c r="I23" s="111" t="s">
        <v>49</v>
      </c>
      <c r="J23" s="112">
        <v>10715.5</v>
      </c>
      <c r="K23" s="113" t="s">
        <v>9</v>
      </c>
      <c r="L23" s="114">
        <v>10197</v>
      </c>
      <c r="M23" s="113" t="s">
        <v>9</v>
      </c>
      <c r="N23" s="114">
        <v>11021</v>
      </c>
      <c r="O23" s="113" t="s">
        <v>9</v>
      </c>
      <c r="P23" s="114" t="s">
        <v>6</v>
      </c>
      <c r="Q23" s="113" t="s">
        <v>6</v>
      </c>
      <c r="R23" s="114">
        <f t="shared" si="0"/>
        <v>10644.5</v>
      </c>
      <c r="S23" s="114">
        <f t="shared" si="1"/>
        <v>21289</v>
      </c>
      <c r="T23" s="115" t="s">
        <v>51</v>
      </c>
      <c r="U23" s="115"/>
      <c r="V23" s="115"/>
      <c r="W23" s="115"/>
      <c r="X23" s="114">
        <v>11799</v>
      </c>
      <c r="Y23" s="114">
        <f t="shared" si="2"/>
        <v>21289</v>
      </c>
      <c r="Z23" s="116"/>
      <c r="AA23" s="116"/>
      <c r="AB23" s="116"/>
      <c r="AC23" s="133"/>
      <c r="AD23" s="116"/>
      <c r="AE23" s="116"/>
      <c r="AF23" s="116">
        <f t="shared" si="3"/>
        <v>2</v>
      </c>
      <c r="AG23" s="116" t="s">
        <v>6</v>
      </c>
      <c r="AH23" s="116">
        <v>2</v>
      </c>
      <c r="AI23" s="116" t="s">
        <v>6</v>
      </c>
      <c r="AJ23" s="117" t="s">
        <v>29</v>
      </c>
      <c r="AK23" s="95"/>
      <c r="AL23" s="86"/>
      <c r="AM23" s="86"/>
    </row>
    <row r="24" spans="1:39" ht="298.5" customHeight="1" thickTop="1" thickBot="1" x14ac:dyDescent="0.3">
      <c r="A24" s="118" t="s">
        <v>42</v>
      </c>
      <c r="B24" s="119" t="s">
        <v>43</v>
      </c>
      <c r="C24" s="119" t="s">
        <v>44</v>
      </c>
      <c r="D24" s="118" t="s">
        <v>89</v>
      </c>
      <c r="E24" s="120">
        <v>21</v>
      </c>
      <c r="F24" s="121" t="s">
        <v>90</v>
      </c>
      <c r="G24" s="122" t="s">
        <v>91</v>
      </c>
      <c r="H24" s="119" t="s">
        <v>88</v>
      </c>
      <c r="I24" s="123" t="s">
        <v>49</v>
      </c>
      <c r="J24" s="124">
        <v>3499</v>
      </c>
      <c r="K24" s="125" t="s">
        <v>9</v>
      </c>
      <c r="L24" s="126">
        <v>2356</v>
      </c>
      <c r="M24" s="125" t="s">
        <v>9</v>
      </c>
      <c r="N24" s="126">
        <v>2135.42</v>
      </c>
      <c r="O24" s="125" t="s">
        <v>9</v>
      </c>
      <c r="P24" s="126" t="s">
        <v>6</v>
      </c>
      <c r="Q24" s="125" t="s">
        <v>6</v>
      </c>
      <c r="R24" s="126">
        <f t="shared" si="0"/>
        <v>2663.47</v>
      </c>
      <c r="S24" s="126">
        <v>0</v>
      </c>
      <c r="T24" s="127">
        <v>2189</v>
      </c>
      <c r="U24" s="128" t="s">
        <v>259</v>
      </c>
      <c r="V24" s="128" t="s">
        <v>260</v>
      </c>
      <c r="W24" s="129" t="s">
        <v>332</v>
      </c>
      <c r="X24" s="126">
        <v>3138</v>
      </c>
      <c r="Y24" s="126">
        <f t="shared" si="2"/>
        <v>55932.869999999995</v>
      </c>
      <c r="Z24" s="130"/>
      <c r="AA24" s="130"/>
      <c r="AB24" s="130"/>
      <c r="AC24" s="131">
        <f t="shared" si="4"/>
        <v>45969</v>
      </c>
      <c r="AD24" s="130"/>
      <c r="AE24" s="130"/>
      <c r="AF24" s="130">
        <f t="shared" si="3"/>
        <v>21</v>
      </c>
      <c r="AG24" s="130" t="s">
        <v>6</v>
      </c>
      <c r="AH24" s="130">
        <v>21</v>
      </c>
      <c r="AI24" s="130" t="s">
        <v>6</v>
      </c>
      <c r="AJ24" s="132" t="s">
        <v>29</v>
      </c>
      <c r="AK24" s="95"/>
      <c r="AL24" s="86"/>
      <c r="AM24" s="86"/>
    </row>
    <row r="25" spans="1:39" ht="83.25" customHeight="1" thickTop="1" thickBot="1" x14ac:dyDescent="0.3">
      <c r="A25" s="106" t="s">
        <v>42</v>
      </c>
      <c r="B25" s="107" t="s">
        <v>43</v>
      </c>
      <c r="C25" s="107" t="s">
        <v>44</v>
      </c>
      <c r="D25" s="106" t="s">
        <v>92</v>
      </c>
      <c r="E25" s="108">
        <v>22</v>
      </c>
      <c r="F25" s="109" t="s">
        <v>93</v>
      </c>
      <c r="G25" s="110" t="s">
        <v>94</v>
      </c>
      <c r="H25" s="107" t="s">
        <v>88</v>
      </c>
      <c r="I25" s="111" t="s">
        <v>49</v>
      </c>
      <c r="J25" s="112">
        <v>3550</v>
      </c>
      <c r="K25" s="113" t="s">
        <v>9</v>
      </c>
      <c r="L25" s="114">
        <v>3699</v>
      </c>
      <c r="M25" s="113" t="s">
        <v>9</v>
      </c>
      <c r="N25" s="114">
        <v>3553.68</v>
      </c>
      <c r="O25" s="113" t="s">
        <v>9</v>
      </c>
      <c r="P25" s="114" t="s">
        <v>6</v>
      </c>
      <c r="Q25" s="113" t="s">
        <v>6</v>
      </c>
      <c r="R25" s="114">
        <f t="shared" si="0"/>
        <v>3600.89</v>
      </c>
      <c r="S25" s="114">
        <f t="shared" si="1"/>
        <v>7201.78</v>
      </c>
      <c r="T25" s="115" t="s">
        <v>51</v>
      </c>
      <c r="U25" s="115"/>
      <c r="V25" s="115"/>
      <c r="W25" s="115"/>
      <c r="X25" s="114">
        <v>3410</v>
      </c>
      <c r="Y25" s="114">
        <f t="shared" si="2"/>
        <v>7201.78</v>
      </c>
      <c r="Z25" s="116"/>
      <c r="AA25" s="116"/>
      <c r="AB25" s="116"/>
      <c r="AC25" s="133"/>
      <c r="AD25" s="116"/>
      <c r="AE25" s="116"/>
      <c r="AF25" s="116">
        <f t="shared" si="3"/>
        <v>2</v>
      </c>
      <c r="AG25" s="116" t="s">
        <v>6</v>
      </c>
      <c r="AH25" s="116">
        <v>2</v>
      </c>
      <c r="AI25" s="116" t="s">
        <v>6</v>
      </c>
      <c r="AJ25" s="117" t="s">
        <v>29</v>
      </c>
      <c r="AK25" s="95"/>
      <c r="AL25" s="86"/>
      <c r="AM25" s="86"/>
    </row>
    <row r="26" spans="1:39" s="160" customFormat="1" ht="83.25" customHeight="1" thickTop="1" thickBot="1" x14ac:dyDescent="0.3">
      <c r="A26" s="106" t="s">
        <v>42</v>
      </c>
      <c r="B26" s="107" t="s">
        <v>43</v>
      </c>
      <c r="C26" s="107" t="s">
        <v>44</v>
      </c>
      <c r="D26" s="106" t="s">
        <v>98</v>
      </c>
      <c r="E26" s="108">
        <v>23</v>
      </c>
      <c r="F26" s="109" t="s">
        <v>99</v>
      </c>
      <c r="G26" s="110" t="s">
        <v>100</v>
      </c>
      <c r="H26" s="107" t="s">
        <v>88</v>
      </c>
      <c r="I26" s="111" t="s">
        <v>49</v>
      </c>
      <c r="J26" s="112">
        <v>379.99</v>
      </c>
      <c r="K26" s="113" t="s">
        <v>9</v>
      </c>
      <c r="L26" s="114">
        <v>489</v>
      </c>
      <c r="M26" s="113" t="s">
        <v>9</v>
      </c>
      <c r="N26" s="114">
        <v>499</v>
      </c>
      <c r="O26" s="113" t="s">
        <v>9</v>
      </c>
      <c r="P26" s="114" t="s">
        <v>6</v>
      </c>
      <c r="Q26" s="113" t="s">
        <v>6</v>
      </c>
      <c r="R26" s="114">
        <f t="shared" ref="R26:R32" si="9">ROUND((J26+L26+N26)/3,2)</f>
        <v>456</v>
      </c>
      <c r="S26" s="114">
        <f>Y26</f>
        <v>4104</v>
      </c>
      <c r="T26" s="115" t="s">
        <v>51</v>
      </c>
      <c r="U26" s="115"/>
      <c r="V26" s="115"/>
      <c r="W26" s="115"/>
      <c r="X26" s="114">
        <v>568</v>
      </c>
      <c r="Y26" s="114">
        <f t="shared" ref="Y26:Y32" si="10">R26*AF26</f>
        <v>4104</v>
      </c>
      <c r="Z26" s="116"/>
      <c r="AA26" s="116"/>
      <c r="AB26" s="116"/>
      <c r="AC26" s="133"/>
      <c r="AD26" s="116"/>
      <c r="AE26" s="116"/>
      <c r="AF26" s="116">
        <f t="shared" ref="AF26:AF32" si="11">SUM(AG26:AI26)</f>
        <v>9</v>
      </c>
      <c r="AG26" s="116" t="s">
        <v>6</v>
      </c>
      <c r="AH26" s="116">
        <v>8</v>
      </c>
      <c r="AI26" s="116">
        <v>1</v>
      </c>
      <c r="AJ26" s="117" t="s">
        <v>29</v>
      </c>
      <c r="AK26" s="95"/>
      <c r="AL26" s="86"/>
      <c r="AM26" s="86"/>
    </row>
    <row r="27" spans="1:39" s="160" customFormat="1" ht="83.25" customHeight="1" thickTop="1" thickBot="1" x14ac:dyDescent="0.3">
      <c r="A27" s="118" t="s">
        <v>42</v>
      </c>
      <c r="B27" s="119" t="s">
        <v>43</v>
      </c>
      <c r="C27" s="119" t="s">
        <v>44</v>
      </c>
      <c r="D27" s="118" t="s">
        <v>348</v>
      </c>
      <c r="E27" s="120">
        <v>24</v>
      </c>
      <c r="F27" s="121" t="s">
        <v>101</v>
      </c>
      <c r="G27" s="122" t="s">
        <v>102</v>
      </c>
      <c r="H27" s="119" t="s">
        <v>88</v>
      </c>
      <c r="I27" s="123" t="s">
        <v>49</v>
      </c>
      <c r="J27" s="124">
        <v>139</v>
      </c>
      <c r="K27" s="125" t="s">
        <v>9</v>
      </c>
      <c r="L27" s="126">
        <v>159</v>
      </c>
      <c r="M27" s="125" t="s">
        <v>9</v>
      </c>
      <c r="N27" s="126">
        <v>142.49</v>
      </c>
      <c r="O27" s="125" t="s">
        <v>9</v>
      </c>
      <c r="P27" s="126" t="s">
        <v>6</v>
      </c>
      <c r="Q27" s="125" t="s">
        <v>6</v>
      </c>
      <c r="R27" s="126">
        <f t="shared" si="9"/>
        <v>146.83000000000001</v>
      </c>
      <c r="S27" s="126">
        <v>0</v>
      </c>
      <c r="T27" s="127">
        <v>115</v>
      </c>
      <c r="U27" s="128" t="s">
        <v>270</v>
      </c>
      <c r="V27" s="128" t="s">
        <v>271</v>
      </c>
      <c r="W27" s="129" t="s">
        <v>333</v>
      </c>
      <c r="X27" s="126">
        <v>211</v>
      </c>
      <c r="Y27" s="126">
        <f t="shared" si="10"/>
        <v>6020.0300000000007</v>
      </c>
      <c r="Z27" s="130"/>
      <c r="AA27" s="130"/>
      <c r="AB27" s="130"/>
      <c r="AC27" s="131">
        <f>AF27*T27</f>
        <v>4715</v>
      </c>
      <c r="AD27" s="130"/>
      <c r="AE27" s="130"/>
      <c r="AF27" s="130">
        <f t="shared" si="11"/>
        <v>41</v>
      </c>
      <c r="AG27" s="130" t="s">
        <v>6</v>
      </c>
      <c r="AH27" s="130">
        <v>40</v>
      </c>
      <c r="AI27" s="130">
        <v>1</v>
      </c>
      <c r="AJ27" s="132" t="s">
        <v>29</v>
      </c>
      <c r="AK27" s="95"/>
      <c r="AL27" s="86"/>
      <c r="AM27" s="86"/>
    </row>
    <row r="28" spans="1:39" s="160" customFormat="1" ht="83.25" customHeight="1" thickTop="1" thickBot="1" x14ac:dyDescent="0.3">
      <c r="A28" s="118" t="s">
        <v>42</v>
      </c>
      <c r="B28" s="119" t="s">
        <v>43</v>
      </c>
      <c r="C28" s="119" t="s">
        <v>44</v>
      </c>
      <c r="D28" s="118" t="s">
        <v>103</v>
      </c>
      <c r="E28" s="120">
        <v>25</v>
      </c>
      <c r="F28" s="121" t="s">
        <v>104</v>
      </c>
      <c r="G28" s="122" t="s">
        <v>105</v>
      </c>
      <c r="H28" s="119" t="s">
        <v>88</v>
      </c>
      <c r="I28" s="123" t="s">
        <v>49</v>
      </c>
      <c r="J28" s="124">
        <v>169</v>
      </c>
      <c r="K28" s="125" t="s">
        <v>9</v>
      </c>
      <c r="L28" s="126">
        <v>160</v>
      </c>
      <c r="M28" s="125" t="s">
        <v>9</v>
      </c>
      <c r="N28" s="126">
        <v>169</v>
      </c>
      <c r="O28" s="125" t="s">
        <v>9</v>
      </c>
      <c r="P28" s="126" t="s">
        <v>6</v>
      </c>
      <c r="Q28" s="125" t="s">
        <v>6</v>
      </c>
      <c r="R28" s="126">
        <f t="shared" si="9"/>
        <v>166</v>
      </c>
      <c r="S28" s="126">
        <v>0</v>
      </c>
      <c r="T28" s="127">
        <v>166</v>
      </c>
      <c r="U28" s="128" t="s">
        <v>265</v>
      </c>
      <c r="V28" s="128" t="s">
        <v>266</v>
      </c>
      <c r="W28" s="129" t="s">
        <v>334</v>
      </c>
      <c r="X28" s="126">
        <v>129.9</v>
      </c>
      <c r="Y28" s="126">
        <f t="shared" si="10"/>
        <v>4648</v>
      </c>
      <c r="Z28" s="130"/>
      <c r="AA28" s="130"/>
      <c r="AB28" s="130"/>
      <c r="AC28" s="131">
        <f>AF28*T28</f>
        <v>4648</v>
      </c>
      <c r="AD28" s="130"/>
      <c r="AE28" s="130"/>
      <c r="AF28" s="130">
        <f t="shared" si="11"/>
        <v>28</v>
      </c>
      <c r="AG28" s="130" t="s">
        <v>6</v>
      </c>
      <c r="AH28" s="130">
        <v>28</v>
      </c>
      <c r="AI28" s="130" t="s">
        <v>6</v>
      </c>
      <c r="AJ28" s="132" t="s">
        <v>29</v>
      </c>
      <c r="AK28" s="95"/>
      <c r="AL28" s="86"/>
      <c r="AM28" s="86"/>
    </row>
    <row r="29" spans="1:39" s="160" customFormat="1" ht="83.25" customHeight="1" thickTop="1" thickBot="1" x14ac:dyDescent="0.3">
      <c r="A29" s="106" t="s">
        <v>42</v>
      </c>
      <c r="B29" s="107" t="s">
        <v>43</v>
      </c>
      <c r="C29" s="107" t="s">
        <v>44</v>
      </c>
      <c r="D29" s="106" t="s">
        <v>136</v>
      </c>
      <c r="E29" s="108">
        <v>26</v>
      </c>
      <c r="F29" s="109" t="s">
        <v>137</v>
      </c>
      <c r="G29" s="110" t="s">
        <v>138</v>
      </c>
      <c r="H29" s="107" t="s">
        <v>88</v>
      </c>
      <c r="I29" s="111" t="s">
        <v>49</v>
      </c>
      <c r="J29" s="112">
        <v>1569.9</v>
      </c>
      <c r="K29" s="113" t="s">
        <v>9</v>
      </c>
      <c r="L29" s="114">
        <v>1668</v>
      </c>
      <c r="M29" s="113" t="s">
        <v>9</v>
      </c>
      <c r="N29" s="114">
        <v>1670</v>
      </c>
      <c r="O29" s="113" t="s">
        <v>9</v>
      </c>
      <c r="P29" s="114" t="s">
        <v>6</v>
      </c>
      <c r="Q29" s="113" t="s">
        <v>6</v>
      </c>
      <c r="R29" s="114">
        <f t="shared" si="9"/>
        <v>1635.97</v>
      </c>
      <c r="S29" s="114">
        <f>Y29</f>
        <v>1635.97</v>
      </c>
      <c r="T29" s="115" t="s">
        <v>51</v>
      </c>
      <c r="U29" s="115"/>
      <c r="V29" s="115"/>
      <c r="W29" s="115"/>
      <c r="X29" s="114">
        <v>1629</v>
      </c>
      <c r="Y29" s="114">
        <f t="shared" si="10"/>
        <v>1635.97</v>
      </c>
      <c r="Z29" s="116"/>
      <c r="AA29" s="116"/>
      <c r="AB29" s="116"/>
      <c r="AC29" s="133"/>
      <c r="AD29" s="116"/>
      <c r="AE29" s="116"/>
      <c r="AF29" s="116">
        <f t="shared" si="11"/>
        <v>1</v>
      </c>
      <c r="AG29" s="116" t="s">
        <v>6</v>
      </c>
      <c r="AH29" s="116">
        <v>1</v>
      </c>
      <c r="AI29" s="116" t="s">
        <v>6</v>
      </c>
      <c r="AJ29" s="117" t="s">
        <v>29</v>
      </c>
      <c r="AK29" s="95"/>
      <c r="AL29" s="86"/>
      <c r="AM29" s="86"/>
    </row>
    <row r="30" spans="1:39" s="160" customFormat="1" ht="83.25" customHeight="1" thickTop="1" thickBot="1" x14ac:dyDescent="0.3">
      <c r="A30" s="106" t="s">
        <v>42</v>
      </c>
      <c r="B30" s="107" t="s">
        <v>43</v>
      </c>
      <c r="C30" s="107" t="s">
        <v>44</v>
      </c>
      <c r="D30" s="106" t="s">
        <v>146</v>
      </c>
      <c r="E30" s="108">
        <v>27</v>
      </c>
      <c r="F30" s="109" t="s">
        <v>147</v>
      </c>
      <c r="G30" s="110" t="s">
        <v>148</v>
      </c>
      <c r="H30" s="107" t="s">
        <v>88</v>
      </c>
      <c r="I30" s="111" t="s">
        <v>49</v>
      </c>
      <c r="J30" s="112">
        <v>1150</v>
      </c>
      <c r="K30" s="113" t="s">
        <v>9</v>
      </c>
      <c r="L30" s="114">
        <v>1154</v>
      </c>
      <c r="M30" s="113" t="s">
        <v>9</v>
      </c>
      <c r="N30" s="114">
        <v>1399.95</v>
      </c>
      <c r="O30" s="113" t="s">
        <v>9</v>
      </c>
      <c r="P30" s="114" t="s">
        <v>6</v>
      </c>
      <c r="Q30" s="113" t="s">
        <v>6</v>
      </c>
      <c r="R30" s="114">
        <f t="shared" si="9"/>
        <v>1234.6500000000001</v>
      </c>
      <c r="S30" s="114">
        <f>Y30</f>
        <v>2469.3000000000002</v>
      </c>
      <c r="T30" s="115" t="s">
        <v>51</v>
      </c>
      <c r="U30" s="115"/>
      <c r="V30" s="115"/>
      <c r="W30" s="115"/>
      <c r="X30" s="114">
        <v>899</v>
      </c>
      <c r="Y30" s="114">
        <f t="shared" si="10"/>
        <v>2469.3000000000002</v>
      </c>
      <c r="Z30" s="116"/>
      <c r="AA30" s="116"/>
      <c r="AB30" s="116"/>
      <c r="AC30" s="133"/>
      <c r="AD30" s="116"/>
      <c r="AE30" s="116"/>
      <c r="AF30" s="116">
        <f t="shared" si="11"/>
        <v>2</v>
      </c>
      <c r="AG30" s="116" t="s">
        <v>6</v>
      </c>
      <c r="AH30" s="116">
        <v>2</v>
      </c>
      <c r="AI30" s="116" t="s">
        <v>6</v>
      </c>
      <c r="AJ30" s="117" t="s">
        <v>29</v>
      </c>
      <c r="AK30" s="95"/>
      <c r="AL30" s="86"/>
      <c r="AM30" s="86"/>
    </row>
    <row r="31" spans="1:39" s="160" customFormat="1" ht="83.25" customHeight="1" thickTop="1" thickBot="1" x14ac:dyDescent="0.3">
      <c r="A31" s="118" t="s">
        <v>42</v>
      </c>
      <c r="B31" s="119" t="s">
        <v>43</v>
      </c>
      <c r="C31" s="119" t="s">
        <v>44</v>
      </c>
      <c r="D31" s="118" t="s">
        <v>250</v>
      </c>
      <c r="E31" s="120">
        <v>28</v>
      </c>
      <c r="F31" s="121" t="s">
        <v>251</v>
      </c>
      <c r="G31" s="122" t="s">
        <v>252</v>
      </c>
      <c r="H31" s="119" t="s">
        <v>88</v>
      </c>
      <c r="I31" s="123" t="s">
        <v>165</v>
      </c>
      <c r="J31" s="124">
        <v>1048</v>
      </c>
      <c r="K31" s="125" t="s">
        <v>9</v>
      </c>
      <c r="L31" s="126">
        <v>1289</v>
      </c>
      <c r="M31" s="125" t="s">
        <v>9</v>
      </c>
      <c r="N31" s="126">
        <v>1072</v>
      </c>
      <c r="O31" s="125" t="s">
        <v>9</v>
      </c>
      <c r="P31" s="126" t="s">
        <v>6</v>
      </c>
      <c r="Q31" s="125" t="s">
        <v>6</v>
      </c>
      <c r="R31" s="126">
        <f t="shared" si="9"/>
        <v>1136.33</v>
      </c>
      <c r="S31" s="126">
        <v>0</v>
      </c>
      <c r="T31" s="127">
        <v>1115</v>
      </c>
      <c r="U31" s="128" t="s">
        <v>272</v>
      </c>
      <c r="V31" s="128" t="s">
        <v>273</v>
      </c>
      <c r="W31" s="129" t="s">
        <v>339</v>
      </c>
      <c r="X31" s="126"/>
      <c r="Y31" s="126">
        <f t="shared" si="10"/>
        <v>3408.99</v>
      </c>
      <c r="Z31" s="130"/>
      <c r="AA31" s="130"/>
      <c r="AB31" s="130"/>
      <c r="AC31" s="131">
        <f>AF31*T31</f>
        <v>3345</v>
      </c>
      <c r="AD31" s="130"/>
      <c r="AE31" s="130"/>
      <c r="AF31" s="130">
        <f t="shared" si="11"/>
        <v>3</v>
      </c>
      <c r="AG31" s="130" t="s">
        <v>6</v>
      </c>
      <c r="AH31" s="130">
        <v>2</v>
      </c>
      <c r="AI31" s="130">
        <v>1</v>
      </c>
      <c r="AJ31" s="132" t="s">
        <v>29</v>
      </c>
      <c r="AK31" s="95"/>
      <c r="AL31" s="86"/>
      <c r="AM31" s="86"/>
    </row>
    <row r="32" spans="1:39" s="160" customFormat="1" ht="83.25" customHeight="1" thickTop="1" thickBot="1" x14ac:dyDescent="0.3">
      <c r="A32" s="106" t="s">
        <v>42</v>
      </c>
      <c r="B32" s="107" t="s">
        <v>43</v>
      </c>
      <c r="C32" s="107" t="s">
        <v>44</v>
      </c>
      <c r="D32" s="106" t="s">
        <v>166</v>
      </c>
      <c r="E32" s="108">
        <v>29</v>
      </c>
      <c r="F32" s="109" t="s">
        <v>167</v>
      </c>
      <c r="G32" s="110" t="s">
        <v>168</v>
      </c>
      <c r="H32" s="107" t="s">
        <v>88</v>
      </c>
      <c r="I32" s="111" t="s">
        <v>49</v>
      </c>
      <c r="J32" s="112">
        <v>6800</v>
      </c>
      <c r="K32" s="113" t="s">
        <v>9</v>
      </c>
      <c r="L32" s="114">
        <v>8434.5499999999993</v>
      </c>
      <c r="M32" s="113" t="s">
        <v>9</v>
      </c>
      <c r="N32" s="114">
        <v>5600</v>
      </c>
      <c r="O32" s="113" t="s">
        <v>9</v>
      </c>
      <c r="P32" s="114" t="s">
        <v>6</v>
      </c>
      <c r="Q32" s="113" t="s">
        <v>6</v>
      </c>
      <c r="R32" s="114">
        <f t="shared" si="9"/>
        <v>6944.85</v>
      </c>
      <c r="S32" s="114">
        <f>Y32</f>
        <v>13889.7</v>
      </c>
      <c r="T32" s="115" t="s">
        <v>51</v>
      </c>
      <c r="U32" s="115"/>
      <c r="V32" s="115"/>
      <c r="W32" s="115"/>
      <c r="X32" s="114">
        <v>7445</v>
      </c>
      <c r="Y32" s="114">
        <f t="shared" si="10"/>
        <v>13889.7</v>
      </c>
      <c r="Z32" s="116"/>
      <c r="AA32" s="116"/>
      <c r="AB32" s="116"/>
      <c r="AC32" s="133"/>
      <c r="AD32" s="116"/>
      <c r="AE32" s="116"/>
      <c r="AF32" s="116">
        <f t="shared" si="11"/>
        <v>2</v>
      </c>
      <c r="AG32" s="116" t="s">
        <v>6</v>
      </c>
      <c r="AH32" s="116">
        <v>2</v>
      </c>
      <c r="AI32" s="116" t="s">
        <v>6</v>
      </c>
      <c r="AJ32" s="117" t="s">
        <v>29</v>
      </c>
      <c r="AK32" s="95"/>
      <c r="AL32" s="86"/>
      <c r="AM32" s="86"/>
    </row>
    <row r="33" spans="1:39" ht="366" customHeight="1" thickTop="1" thickBot="1" x14ac:dyDescent="0.3">
      <c r="A33" s="106" t="s">
        <v>42</v>
      </c>
      <c r="B33" s="107" t="s">
        <v>43</v>
      </c>
      <c r="C33" s="107" t="s">
        <v>44</v>
      </c>
      <c r="D33" s="106" t="s">
        <v>95</v>
      </c>
      <c r="E33" s="108">
        <v>30</v>
      </c>
      <c r="F33" s="109" t="s">
        <v>96</v>
      </c>
      <c r="G33" s="110" t="s">
        <v>97</v>
      </c>
      <c r="H33" s="107" t="s">
        <v>88</v>
      </c>
      <c r="I33" s="111" t="s">
        <v>49</v>
      </c>
      <c r="J33" s="112">
        <v>41</v>
      </c>
      <c r="K33" s="113" t="s">
        <v>9</v>
      </c>
      <c r="L33" s="114">
        <v>44</v>
      </c>
      <c r="M33" s="113" t="s">
        <v>9</v>
      </c>
      <c r="N33" s="114">
        <v>50</v>
      </c>
      <c r="O33" s="113" t="s">
        <v>9</v>
      </c>
      <c r="P33" s="114" t="s">
        <v>6</v>
      </c>
      <c r="Q33" s="113" t="s">
        <v>6</v>
      </c>
      <c r="R33" s="114">
        <f t="shared" si="0"/>
        <v>45</v>
      </c>
      <c r="S33" s="114">
        <f t="shared" si="1"/>
        <v>90</v>
      </c>
      <c r="T33" s="115" t="s">
        <v>51</v>
      </c>
      <c r="U33" s="115"/>
      <c r="V33" s="115"/>
      <c r="W33" s="115"/>
      <c r="X33" s="114">
        <v>55</v>
      </c>
      <c r="Y33" s="114">
        <f t="shared" si="2"/>
        <v>90</v>
      </c>
      <c r="Z33" s="116"/>
      <c r="AA33" s="116"/>
      <c r="AB33" s="116"/>
      <c r="AC33" s="133"/>
      <c r="AD33" s="116"/>
      <c r="AE33" s="116"/>
      <c r="AF33" s="116">
        <f t="shared" si="3"/>
        <v>2</v>
      </c>
      <c r="AG33" s="116" t="s">
        <v>6</v>
      </c>
      <c r="AH33" s="116">
        <v>2</v>
      </c>
      <c r="AI33" s="116" t="s">
        <v>6</v>
      </c>
      <c r="AJ33" s="117" t="s">
        <v>29</v>
      </c>
      <c r="AK33" s="95"/>
      <c r="AL33" s="86"/>
      <c r="AM33" s="86"/>
    </row>
    <row r="34" spans="1:39" ht="366" customHeight="1" thickTop="1" thickBot="1" x14ac:dyDescent="0.3">
      <c r="A34" s="106" t="s">
        <v>42</v>
      </c>
      <c r="B34" s="107" t="s">
        <v>43</v>
      </c>
      <c r="C34" s="107" t="s">
        <v>44</v>
      </c>
      <c r="D34" s="106" t="s">
        <v>109</v>
      </c>
      <c r="E34" s="108">
        <v>31</v>
      </c>
      <c r="F34" s="109" t="s">
        <v>110</v>
      </c>
      <c r="G34" s="110" t="s">
        <v>111</v>
      </c>
      <c r="H34" s="107" t="s">
        <v>88</v>
      </c>
      <c r="I34" s="111" t="s">
        <v>49</v>
      </c>
      <c r="J34" s="112">
        <v>130.79</v>
      </c>
      <c r="K34" s="113" t="s">
        <v>9</v>
      </c>
      <c r="L34" s="114">
        <v>113.72</v>
      </c>
      <c r="M34" s="113" t="s">
        <v>9</v>
      </c>
      <c r="N34" s="114">
        <v>141</v>
      </c>
      <c r="O34" s="113" t="s">
        <v>9</v>
      </c>
      <c r="P34" s="114" t="s">
        <v>6</v>
      </c>
      <c r="Q34" s="113" t="s">
        <v>6</v>
      </c>
      <c r="R34" s="114">
        <f t="shared" ref="R34:R46" si="12">ROUND((J34+L34+N34)/3,2)</f>
        <v>128.5</v>
      </c>
      <c r="S34" s="114">
        <f t="shared" ref="S34:S60" si="13">Y34</f>
        <v>257</v>
      </c>
      <c r="T34" s="115" t="s">
        <v>51</v>
      </c>
      <c r="U34" s="115"/>
      <c r="V34" s="115"/>
      <c r="W34" s="115"/>
      <c r="X34" s="114">
        <v>165</v>
      </c>
      <c r="Y34" s="114">
        <f t="shared" ref="Y34:Y69" si="14">R34*AF34</f>
        <v>257</v>
      </c>
      <c r="Z34" s="116"/>
      <c r="AA34" s="116"/>
      <c r="AB34" s="116"/>
      <c r="AC34" s="133"/>
      <c r="AD34" s="116"/>
      <c r="AE34" s="116"/>
      <c r="AF34" s="116">
        <f t="shared" ref="AF34:AF51" si="15">SUM(AG34:AI34)</f>
        <v>2</v>
      </c>
      <c r="AG34" s="116" t="s">
        <v>6</v>
      </c>
      <c r="AH34" s="116">
        <v>2</v>
      </c>
      <c r="AI34" s="116" t="s">
        <v>6</v>
      </c>
      <c r="AJ34" s="117" t="s">
        <v>29</v>
      </c>
      <c r="AK34" s="95"/>
      <c r="AL34" s="86"/>
      <c r="AM34" s="86"/>
    </row>
    <row r="35" spans="1:39" ht="366" customHeight="1" thickTop="1" thickBot="1" x14ac:dyDescent="0.3">
      <c r="A35" s="106" t="s">
        <v>42</v>
      </c>
      <c r="B35" s="107" t="s">
        <v>43</v>
      </c>
      <c r="C35" s="107" t="s">
        <v>44</v>
      </c>
      <c r="D35" s="106" t="s">
        <v>112</v>
      </c>
      <c r="E35" s="108">
        <v>32</v>
      </c>
      <c r="F35" s="109" t="s">
        <v>113</v>
      </c>
      <c r="G35" s="110" t="s">
        <v>114</v>
      </c>
      <c r="H35" s="107" t="s">
        <v>88</v>
      </c>
      <c r="I35" s="111" t="s">
        <v>49</v>
      </c>
      <c r="J35" s="112">
        <v>5.8</v>
      </c>
      <c r="K35" s="113" t="s">
        <v>50</v>
      </c>
      <c r="L35" s="114">
        <v>5.5</v>
      </c>
      <c r="M35" s="113" t="s">
        <v>50</v>
      </c>
      <c r="N35" s="114">
        <v>6.5</v>
      </c>
      <c r="O35" s="113" t="s">
        <v>50</v>
      </c>
      <c r="P35" s="114" t="s">
        <v>6</v>
      </c>
      <c r="Q35" s="113" t="s">
        <v>6</v>
      </c>
      <c r="R35" s="114">
        <f t="shared" si="12"/>
        <v>5.93</v>
      </c>
      <c r="S35" s="114">
        <f t="shared" si="13"/>
        <v>177.89999999999998</v>
      </c>
      <c r="T35" s="115" t="s">
        <v>328</v>
      </c>
      <c r="U35" s="115"/>
      <c r="V35" s="115"/>
      <c r="W35" s="115"/>
      <c r="X35" s="114">
        <v>6.32</v>
      </c>
      <c r="Y35" s="114">
        <f t="shared" si="14"/>
        <v>177.89999999999998</v>
      </c>
      <c r="Z35" s="116"/>
      <c r="AA35" s="116"/>
      <c r="AB35" s="116"/>
      <c r="AC35" s="133"/>
      <c r="AD35" s="116"/>
      <c r="AE35" s="116"/>
      <c r="AF35" s="116">
        <f t="shared" si="15"/>
        <v>30</v>
      </c>
      <c r="AG35" s="116" t="s">
        <v>6</v>
      </c>
      <c r="AH35" s="116" t="s">
        <v>6</v>
      </c>
      <c r="AI35" s="116">
        <v>30</v>
      </c>
      <c r="AJ35" s="117" t="s">
        <v>29</v>
      </c>
      <c r="AK35" s="95"/>
      <c r="AL35" s="86"/>
      <c r="AM35" s="86"/>
    </row>
    <row r="36" spans="1:39" ht="78" customHeight="1" thickTop="1" thickBot="1" x14ac:dyDescent="0.3">
      <c r="A36" s="106" t="s">
        <v>42</v>
      </c>
      <c r="B36" s="107" t="s">
        <v>43</v>
      </c>
      <c r="C36" s="107" t="s">
        <v>44</v>
      </c>
      <c r="D36" s="106" t="s">
        <v>115</v>
      </c>
      <c r="E36" s="108">
        <v>33</v>
      </c>
      <c r="F36" s="109" t="s">
        <v>116</v>
      </c>
      <c r="G36" s="110" t="s">
        <v>117</v>
      </c>
      <c r="H36" s="107" t="s">
        <v>88</v>
      </c>
      <c r="I36" s="111" t="s">
        <v>49</v>
      </c>
      <c r="J36" s="112">
        <v>3.6</v>
      </c>
      <c r="K36" s="113" t="s">
        <v>50</v>
      </c>
      <c r="L36" s="114">
        <v>3.5</v>
      </c>
      <c r="M36" s="113" t="s">
        <v>50</v>
      </c>
      <c r="N36" s="114">
        <v>3.62</v>
      </c>
      <c r="O36" s="113" t="s">
        <v>50</v>
      </c>
      <c r="P36" s="114" t="s">
        <v>6</v>
      </c>
      <c r="Q36" s="113" t="s">
        <v>6</v>
      </c>
      <c r="R36" s="114">
        <f t="shared" si="12"/>
        <v>3.57</v>
      </c>
      <c r="S36" s="114">
        <f t="shared" si="13"/>
        <v>107.1</v>
      </c>
      <c r="T36" s="115" t="s">
        <v>328</v>
      </c>
      <c r="U36" s="115"/>
      <c r="V36" s="115"/>
      <c r="W36" s="115"/>
      <c r="X36" s="114">
        <v>6.1</v>
      </c>
      <c r="Y36" s="114">
        <f t="shared" si="14"/>
        <v>107.1</v>
      </c>
      <c r="Z36" s="116"/>
      <c r="AA36" s="116"/>
      <c r="AB36" s="116"/>
      <c r="AC36" s="133"/>
      <c r="AD36" s="116"/>
      <c r="AE36" s="116"/>
      <c r="AF36" s="116">
        <f t="shared" si="15"/>
        <v>30</v>
      </c>
      <c r="AG36" s="116" t="s">
        <v>6</v>
      </c>
      <c r="AH36" s="116" t="s">
        <v>6</v>
      </c>
      <c r="AI36" s="116">
        <v>30</v>
      </c>
      <c r="AJ36" s="117" t="s">
        <v>29</v>
      </c>
      <c r="AK36" s="95"/>
      <c r="AL36" s="86"/>
      <c r="AM36" s="86"/>
    </row>
    <row r="37" spans="1:39" ht="58.5" thickTop="1" thickBot="1" x14ac:dyDescent="0.3">
      <c r="A37" s="106" t="s">
        <v>42</v>
      </c>
      <c r="B37" s="107" t="s">
        <v>43</v>
      </c>
      <c r="C37" s="107" t="s">
        <v>44</v>
      </c>
      <c r="D37" s="106" t="s">
        <v>118</v>
      </c>
      <c r="E37" s="108">
        <v>34</v>
      </c>
      <c r="F37" s="109" t="s">
        <v>119</v>
      </c>
      <c r="G37" s="110" t="s">
        <v>120</v>
      </c>
      <c r="H37" s="107" t="s">
        <v>88</v>
      </c>
      <c r="I37" s="111" t="s">
        <v>49</v>
      </c>
      <c r="J37" s="112">
        <v>49.9</v>
      </c>
      <c r="K37" s="113" t="s">
        <v>50</v>
      </c>
      <c r="L37" s="114">
        <v>63</v>
      </c>
      <c r="M37" s="113" t="s">
        <v>50</v>
      </c>
      <c r="N37" s="114">
        <v>60.75</v>
      </c>
      <c r="O37" s="113" t="s">
        <v>50</v>
      </c>
      <c r="P37" s="114" t="s">
        <v>6</v>
      </c>
      <c r="Q37" s="113" t="s">
        <v>6</v>
      </c>
      <c r="R37" s="114">
        <f t="shared" si="12"/>
        <v>57.88</v>
      </c>
      <c r="S37" s="114">
        <f t="shared" si="13"/>
        <v>1736.4</v>
      </c>
      <c r="T37" s="115" t="s">
        <v>328</v>
      </c>
      <c r="U37" s="115"/>
      <c r="V37" s="115"/>
      <c r="W37" s="115"/>
      <c r="X37" s="114">
        <v>55</v>
      </c>
      <c r="Y37" s="114">
        <f t="shared" si="14"/>
        <v>1736.4</v>
      </c>
      <c r="Z37" s="116"/>
      <c r="AA37" s="116"/>
      <c r="AB37" s="116"/>
      <c r="AC37" s="133"/>
      <c r="AD37" s="116"/>
      <c r="AE37" s="116"/>
      <c r="AF37" s="116">
        <f t="shared" si="15"/>
        <v>30</v>
      </c>
      <c r="AG37" s="116" t="s">
        <v>6</v>
      </c>
      <c r="AH37" s="116" t="s">
        <v>6</v>
      </c>
      <c r="AI37" s="116">
        <v>30</v>
      </c>
      <c r="AJ37" s="117" t="s">
        <v>29</v>
      </c>
      <c r="AK37" s="95"/>
      <c r="AL37" s="86"/>
      <c r="AM37" s="86"/>
    </row>
    <row r="38" spans="1:39" s="160" customFormat="1" ht="30" thickTop="1" thickBot="1" x14ac:dyDescent="0.3">
      <c r="A38" s="106" t="s">
        <v>42</v>
      </c>
      <c r="B38" s="107" t="s">
        <v>43</v>
      </c>
      <c r="C38" s="107" t="s">
        <v>44</v>
      </c>
      <c r="D38" s="106" t="s">
        <v>130</v>
      </c>
      <c r="E38" s="108">
        <v>35</v>
      </c>
      <c r="F38" s="109" t="s">
        <v>131</v>
      </c>
      <c r="G38" s="110" t="s">
        <v>132</v>
      </c>
      <c r="H38" s="107" t="s">
        <v>88</v>
      </c>
      <c r="I38" s="111" t="s">
        <v>49</v>
      </c>
      <c r="J38" s="112">
        <v>9.5299999999999994</v>
      </c>
      <c r="K38" s="113" t="s">
        <v>50</v>
      </c>
      <c r="L38" s="114">
        <v>13.27</v>
      </c>
      <c r="M38" s="113" t="s">
        <v>50</v>
      </c>
      <c r="N38" s="114">
        <v>10.99</v>
      </c>
      <c r="O38" s="113" t="s">
        <v>50</v>
      </c>
      <c r="P38" s="114" t="s">
        <v>6</v>
      </c>
      <c r="Q38" s="113" t="s">
        <v>6</v>
      </c>
      <c r="R38" s="114">
        <f t="shared" si="12"/>
        <v>11.26</v>
      </c>
      <c r="S38" s="114">
        <f t="shared" si="13"/>
        <v>450.4</v>
      </c>
      <c r="T38" s="115" t="s">
        <v>328</v>
      </c>
      <c r="U38" s="115"/>
      <c r="V38" s="115"/>
      <c r="W38" s="115"/>
      <c r="X38" s="114">
        <v>13.1</v>
      </c>
      <c r="Y38" s="114">
        <f t="shared" si="14"/>
        <v>450.4</v>
      </c>
      <c r="Z38" s="116"/>
      <c r="AA38" s="116"/>
      <c r="AB38" s="116"/>
      <c r="AC38" s="133"/>
      <c r="AD38" s="116"/>
      <c r="AE38" s="116"/>
      <c r="AF38" s="116">
        <f t="shared" si="15"/>
        <v>40</v>
      </c>
      <c r="AG38" s="116" t="s">
        <v>6</v>
      </c>
      <c r="AH38" s="116" t="s">
        <v>6</v>
      </c>
      <c r="AI38" s="116">
        <v>40</v>
      </c>
      <c r="AJ38" s="117" t="s">
        <v>29</v>
      </c>
      <c r="AK38" s="95"/>
      <c r="AL38" s="86"/>
      <c r="AM38" s="86"/>
    </row>
    <row r="39" spans="1:39" s="160" customFormat="1" ht="30" thickTop="1" thickBot="1" x14ac:dyDescent="0.3">
      <c r="A39" s="106" t="s">
        <v>42</v>
      </c>
      <c r="B39" s="107" t="s">
        <v>43</v>
      </c>
      <c r="C39" s="107" t="s">
        <v>44</v>
      </c>
      <c r="D39" s="106" t="s">
        <v>143</v>
      </c>
      <c r="E39" s="108">
        <v>36</v>
      </c>
      <c r="F39" s="109" t="s">
        <v>144</v>
      </c>
      <c r="G39" s="110" t="s">
        <v>145</v>
      </c>
      <c r="H39" s="107" t="s">
        <v>88</v>
      </c>
      <c r="I39" s="111" t="s">
        <v>49</v>
      </c>
      <c r="J39" s="112">
        <v>3.5</v>
      </c>
      <c r="K39" s="113" t="s">
        <v>50</v>
      </c>
      <c r="L39" s="114">
        <v>2.97</v>
      </c>
      <c r="M39" s="113" t="s">
        <v>50</v>
      </c>
      <c r="N39" s="114">
        <v>3.5</v>
      </c>
      <c r="O39" s="113" t="s">
        <v>50</v>
      </c>
      <c r="P39" s="114" t="s">
        <v>6</v>
      </c>
      <c r="Q39" s="113" t="s">
        <v>6</v>
      </c>
      <c r="R39" s="114">
        <f t="shared" si="12"/>
        <v>3.32</v>
      </c>
      <c r="S39" s="114">
        <f t="shared" si="13"/>
        <v>99.6</v>
      </c>
      <c r="T39" s="115" t="s">
        <v>328</v>
      </c>
      <c r="U39" s="115"/>
      <c r="V39" s="115"/>
      <c r="W39" s="115"/>
      <c r="X39" s="114">
        <v>3.85</v>
      </c>
      <c r="Y39" s="114">
        <f t="shared" si="14"/>
        <v>99.6</v>
      </c>
      <c r="Z39" s="116"/>
      <c r="AA39" s="116"/>
      <c r="AB39" s="116"/>
      <c r="AC39" s="133"/>
      <c r="AD39" s="116"/>
      <c r="AE39" s="116"/>
      <c r="AF39" s="116">
        <f t="shared" si="15"/>
        <v>30</v>
      </c>
      <c r="AG39" s="116" t="s">
        <v>6</v>
      </c>
      <c r="AH39" s="116" t="s">
        <v>6</v>
      </c>
      <c r="AI39" s="116">
        <v>30</v>
      </c>
      <c r="AJ39" s="117" t="s">
        <v>29</v>
      </c>
      <c r="AK39" s="95"/>
      <c r="AL39" s="86"/>
      <c r="AM39" s="86"/>
    </row>
    <row r="40" spans="1:39" s="160" customFormat="1" ht="44.25" thickTop="1" thickBot="1" x14ac:dyDescent="0.3">
      <c r="A40" s="106" t="s">
        <v>42</v>
      </c>
      <c r="B40" s="107" t="s">
        <v>43</v>
      </c>
      <c r="C40" s="107" t="s">
        <v>44</v>
      </c>
      <c r="D40" s="106" t="s">
        <v>152</v>
      </c>
      <c r="E40" s="108">
        <v>37</v>
      </c>
      <c r="F40" s="109" t="s">
        <v>153</v>
      </c>
      <c r="G40" s="110" t="s">
        <v>154</v>
      </c>
      <c r="H40" s="107" t="s">
        <v>88</v>
      </c>
      <c r="I40" s="111" t="s">
        <v>49</v>
      </c>
      <c r="J40" s="112">
        <v>3.99</v>
      </c>
      <c r="K40" s="113" t="s">
        <v>50</v>
      </c>
      <c r="L40" s="114">
        <v>5.99</v>
      </c>
      <c r="M40" s="113" t="s">
        <v>50</v>
      </c>
      <c r="N40" s="114">
        <v>6.9</v>
      </c>
      <c r="O40" s="113" t="s">
        <v>50</v>
      </c>
      <c r="P40" s="114" t="s">
        <v>6</v>
      </c>
      <c r="Q40" s="113" t="s">
        <v>6</v>
      </c>
      <c r="R40" s="114">
        <f t="shared" si="12"/>
        <v>5.63</v>
      </c>
      <c r="S40" s="114">
        <f t="shared" si="13"/>
        <v>281.5</v>
      </c>
      <c r="T40" s="115" t="s">
        <v>328</v>
      </c>
      <c r="U40" s="115"/>
      <c r="V40" s="115"/>
      <c r="W40" s="115"/>
      <c r="X40" s="114">
        <v>5.43</v>
      </c>
      <c r="Y40" s="114">
        <f t="shared" si="14"/>
        <v>281.5</v>
      </c>
      <c r="Z40" s="116"/>
      <c r="AA40" s="116"/>
      <c r="AB40" s="116"/>
      <c r="AC40" s="133"/>
      <c r="AD40" s="116"/>
      <c r="AE40" s="116"/>
      <c r="AF40" s="116">
        <f t="shared" si="15"/>
        <v>50</v>
      </c>
      <c r="AG40" s="116" t="s">
        <v>6</v>
      </c>
      <c r="AH40" s="116" t="s">
        <v>6</v>
      </c>
      <c r="AI40" s="116">
        <v>50</v>
      </c>
      <c r="AJ40" s="117" t="s">
        <v>29</v>
      </c>
      <c r="AK40" s="95"/>
      <c r="AL40" s="86"/>
      <c r="AM40" s="86"/>
    </row>
    <row r="41" spans="1:39" s="160" customFormat="1" ht="44.25" thickTop="1" thickBot="1" x14ac:dyDescent="0.3">
      <c r="A41" s="106" t="s">
        <v>42</v>
      </c>
      <c r="B41" s="107" t="s">
        <v>43</v>
      </c>
      <c r="C41" s="107" t="s">
        <v>44</v>
      </c>
      <c r="D41" s="106" t="s">
        <v>155</v>
      </c>
      <c r="E41" s="108">
        <v>38</v>
      </c>
      <c r="F41" s="109" t="s">
        <v>156</v>
      </c>
      <c r="G41" s="110" t="s">
        <v>157</v>
      </c>
      <c r="H41" s="107" t="s">
        <v>88</v>
      </c>
      <c r="I41" s="111" t="s">
        <v>49</v>
      </c>
      <c r="J41" s="112">
        <v>5.31</v>
      </c>
      <c r="K41" s="113" t="s">
        <v>50</v>
      </c>
      <c r="L41" s="114">
        <v>6.21</v>
      </c>
      <c r="M41" s="113" t="s">
        <v>50</v>
      </c>
      <c r="N41" s="114">
        <v>6.59</v>
      </c>
      <c r="O41" s="113" t="s">
        <v>50</v>
      </c>
      <c r="P41" s="114" t="s">
        <v>6</v>
      </c>
      <c r="Q41" s="113" t="s">
        <v>6</v>
      </c>
      <c r="R41" s="114">
        <f t="shared" si="12"/>
        <v>6.04</v>
      </c>
      <c r="S41" s="114">
        <f t="shared" si="13"/>
        <v>302</v>
      </c>
      <c r="T41" s="115" t="s">
        <v>328</v>
      </c>
      <c r="U41" s="115"/>
      <c r="V41" s="115"/>
      <c r="W41" s="115"/>
      <c r="X41" s="114">
        <v>4.9800000000000004</v>
      </c>
      <c r="Y41" s="114">
        <f t="shared" si="14"/>
        <v>302</v>
      </c>
      <c r="Z41" s="116"/>
      <c r="AA41" s="116"/>
      <c r="AB41" s="116"/>
      <c r="AC41" s="133"/>
      <c r="AD41" s="116"/>
      <c r="AE41" s="116"/>
      <c r="AF41" s="116">
        <f t="shared" si="15"/>
        <v>50</v>
      </c>
      <c r="AG41" s="116" t="s">
        <v>6</v>
      </c>
      <c r="AH41" s="116" t="s">
        <v>6</v>
      </c>
      <c r="AI41" s="116">
        <v>50</v>
      </c>
      <c r="AJ41" s="117" t="s">
        <v>29</v>
      </c>
      <c r="AK41" s="95"/>
      <c r="AL41" s="86"/>
      <c r="AM41" s="86"/>
    </row>
    <row r="42" spans="1:39" s="160" customFormat="1" ht="44.25" thickTop="1" thickBot="1" x14ac:dyDescent="0.3">
      <c r="A42" s="106" t="s">
        <v>42</v>
      </c>
      <c r="B42" s="107" t="s">
        <v>43</v>
      </c>
      <c r="C42" s="107" t="s">
        <v>44</v>
      </c>
      <c r="D42" s="106" t="s">
        <v>158</v>
      </c>
      <c r="E42" s="108">
        <v>39</v>
      </c>
      <c r="F42" s="109" t="s">
        <v>159</v>
      </c>
      <c r="G42" s="110" t="s">
        <v>160</v>
      </c>
      <c r="H42" s="107" t="s">
        <v>88</v>
      </c>
      <c r="I42" s="111" t="s">
        <v>161</v>
      </c>
      <c r="J42" s="112">
        <v>1</v>
      </c>
      <c r="K42" s="113" t="s">
        <v>50</v>
      </c>
      <c r="L42" s="114">
        <v>0.65</v>
      </c>
      <c r="M42" s="113" t="s">
        <v>50</v>
      </c>
      <c r="N42" s="114">
        <v>0.8</v>
      </c>
      <c r="O42" s="113" t="s">
        <v>50</v>
      </c>
      <c r="P42" s="114" t="s">
        <v>6</v>
      </c>
      <c r="Q42" s="113" t="s">
        <v>6</v>
      </c>
      <c r="R42" s="114">
        <f t="shared" si="12"/>
        <v>0.82</v>
      </c>
      <c r="S42" s="114">
        <f t="shared" si="13"/>
        <v>24.599999999999998</v>
      </c>
      <c r="T42" s="115" t="s">
        <v>328</v>
      </c>
      <c r="U42" s="115"/>
      <c r="V42" s="115"/>
      <c r="W42" s="115"/>
      <c r="X42" s="114">
        <v>1.04</v>
      </c>
      <c r="Y42" s="114">
        <f t="shared" si="14"/>
        <v>24.599999999999998</v>
      </c>
      <c r="Z42" s="116"/>
      <c r="AA42" s="116"/>
      <c r="AB42" s="116"/>
      <c r="AC42" s="133"/>
      <c r="AD42" s="116"/>
      <c r="AE42" s="116"/>
      <c r="AF42" s="116">
        <f t="shared" si="15"/>
        <v>30</v>
      </c>
      <c r="AG42" s="116" t="s">
        <v>6</v>
      </c>
      <c r="AH42" s="116" t="s">
        <v>6</v>
      </c>
      <c r="AI42" s="116">
        <v>30</v>
      </c>
      <c r="AJ42" s="117" t="s">
        <v>29</v>
      </c>
      <c r="AK42" s="95"/>
      <c r="AL42" s="86"/>
      <c r="AM42" s="86"/>
    </row>
    <row r="43" spans="1:39" s="160" customFormat="1" ht="30" thickTop="1" thickBot="1" x14ac:dyDescent="0.3">
      <c r="A43" s="106" t="s">
        <v>42</v>
      </c>
      <c r="B43" s="107" t="s">
        <v>43</v>
      </c>
      <c r="C43" s="107" t="s">
        <v>44</v>
      </c>
      <c r="D43" s="106" t="s">
        <v>162</v>
      </c>
      <c r="E43" s="108">
        <v>39</v>
      </c>
      <c r="F43" s="109" t="s">
        <v>163</v>
      </c>
      <c r="G43" s="110" t="s">
        <v>164</v>
      </c>
      <c r="H43" s="107" t="s">
        <v>88</v>
      </c>
      <c r="I43" s="111" t="s">
        <v>165</v>
      </c>
      <c r="J43" s="112">
        <v>8.59</v>
      </c>
      <c r="K43" s="113" t="s">
        <v>50</v>
      </c>
      <c r="L43" s="114">
        <v>10.99</v>
      </c>
      <c r="M43" s="113" t="s">
        <v>50</v>
      </c>
      <c r="N43" s="114">
        <v>9.8000000000000007</v>
      </c>
      <c r="O43" s="113" t="s">
        <v>50</v>
      </c>
      <c r="P43" s="114" t="s">
        <v>6</v>
      </c>
      <c r="Q43" s="113" t="s">
        <v>6</v>
      </c>
      <c r="R43" s="114">
        <f t="shared" si="12"/>
        <v>9.7899999999999991</v>
      </c>
      <c r="S43" s="114">
        <f t="shared" si="13"/>
        <v>195.79999999999998</v>
      </c>
      <c r="T43" s="115"/>
      <c r="U43" s="115"/>
      <c r="V43" s="115"/>
      <c r="W43" s="115"/>
      <c r="X43" s="114">
        <v>10.35</v>
      </c>
      <c r="Y43" s="114">
        <f t="shared" si="14"/>
        <v>195.79999999999998</v>
      </c>
      <c r="Z43" s="116"/>
      <c r="AA43" s="116"/>
      <c r="AB43" s="116"/>
      <c r="AC43" s="133"/>
      <c r="AD43" s="116"/>
      <c r="AE43" s="116"/>
      <c r="AF43" s="116">
        <f t="shared" si="15"/>
        <v>20</v>
      </c>
      <c r="AG43" s="116" t="s">
        <v>6</v>
      </c>
      <c r="AH43" s="116" t="s">
        <v>6</v>
      </c>
      <c r="AI43" s="116">
        <v>20</v>
      </c>
      <c r="AJ43" s="117" t="s">
        <v>29</v>
      </c>
      <c r="AK43" s="95"/>
      <c r="AL43" s="86"/>
      <c r="AM43" s="86"/>
    </row>
    <row r="44" spans="1:39" s="160" customFormat="1" ht="30" thickTop="1" thickBot="1" x14ac:dyDescent="0.3">
      <c r="A44" s="106" t="s">
        <v>42</v>
      </c>
      <c r="B44" s="107" t="s">
        <v>43</v>
      </c>
      <c r="C44" s="107" t="s">
        <v>44</v>
      </c>
      <c r="D44" s="106" t="s">
        <v>169</v>
      </c>
      <c r="E44" s="108">
        <v>41</v>
      </c>
      <c r="F44" s="109" t="s">
        <v>170</v>
      </c>
      <c r="G44" s="110" t="s">
        <v>171</v>
      </c>
      <c r="H44" s="107" t="s">
        <v>88</v>
      </c>
      <c r="I44" s="111" t="s">
        <v>165</v>
      </c>
      <c r="J44" s="112">
        <v>17.8</v>
      </c>
      <c r="K44" s="113" t="s">
        <v>50</v>
      </c>
      <c r="L44" s="114">
        <v>14.5</v>
      </c>
      <c r="M44" s="113" t="s">
        <v>50</v>
      </c>
      <c r="N44" s="114">
        <v>14</v>
      </c>
      <c r="O44" s="113" t="s">
        <v>50</v>
      </c>
      <c r="P44" s="114" t="s">
        <v>6</v>
      </c>
      <c r="Q44" s="113" t="s">
        <v>6</v>
      </c>
      <c r="R44" s="114">
        <f t="shared" si="12"/>
        <v>15.43</v>
      </c>
      <c r="S44" s="114">
        <f t="shared" si="13"/>
        <v>462.9</v>
      </c>
      <c r="T44" s="115" t="s">
        <v>328</v>
      </c>
      <c r="U44" s="115"/>
      <c r="V44" s="115"/>
      <c r="W44" s="115"/>
      <c r="X44" s="134" t="s">
        <v>172</v>
      </c>
      <c r="Y44" s="114">
        <f t="shared" si="14"/>
        <v>462.9</v>
      </c>
      <c r="Z44" s="116"/>
      <c r="AA44" s="116"/>
      <c r="AB44" s="116"/>
      <c r="AC44" s="133"/>
      <c r="AD44" s="116"/>
      <c r="AE44" s="116"/>
      <c r="AF44" s="116">
        <f t="shared" si="15"/>
        <v>30</v>
      </c>
      <c r="AG44" s="116" t="s">
        <v>6</v>
      </c>
      <c r="AH44" s="116" t="s">
        <v>6</v>
      </c>
      <c r="AI44" s="116">
        <v>30</v>
      </c>
      <c r="AJ44" s="117" t="s">
        <v>29</v>
      </c>
      <c r="AK44" s="95"/>
      <c r="AL44" s="86"/>
      <c r="AM44" s="86"/>
    </row>
    <row r="45" spans="1:39" s="160" customFormat="1" ht="44.25" thickTop="1" thickBot="1" x14ac:dyDescent="0.3">
      <c r="A45" s="106" t="s">
        <v>42</v>
      </c>
      <c r="B45" s="107" t="s">
        <v>43</v>
      </c>
      <c r="C45" s="107" t="s">
        <v>44</v>
      </c>
      <c r="D45" s="106" t="s">
        <v>173</v>
      </c>
      <c r="E45" s="108">
        <v>42</v>
      </c>
      <c r="F45" s="109" t="s">
        <v>174</v>
      </c>
      <c r="G45" s="110" t="s">
        <v>175</v>
      </c>
      <c r="H45" s="107" t="s">
        <v>88</v>
      </c>
      <c r="I45" s="111" t="s">
        <v>49</v>
      </c>
      <c r="J45" s="112">
        <v>19.899999999999999</v>
      </c>
      <c r="K45" s="113" t="s">
        <v>50</v>
      </c>
      <c r="L45" s="114">
        <v>17</v>
      </c>
      <c r="M45" s="113" t="s">
        <v>50</v>
      </c>
      <c r="N45" s="114">
        <v>20.329999999999998</v>
      </c>
      <c r="O45" s="113" t="s">
        <v>50</v>
      </c>
      <c r="P45" s="114" t="s">
        <v>6</v>
      </c>
      <c r="Q45" s="113" t="s">
        <v>6</v>
      </c>
      <c r="R45" s="114">
        <f t="shared" si="12"/>
        <v>19.079999999999998</v>
      </c>
      <c r="S45" s="114">
        <f t="shared" si="13"/>
        <v>1907.9999999999998</v>
      </c>
      <c r="T45" s="115" t="s">
        <v>328</v>
      </c>
      <c r="U45" s="115"/>
      <c r="V45" s="115"/>
      <c r="W45" s="115"/>
      <c r="X45" s="114">
        <v>13.9</v>
      </c>
      <c r="Y45" s="114">
        <f t="shared" si="14"/>
        <v>1907.9999999999998</v>
      </c>
      <c r="Z45" s="116"/>
      <c r="AA45" s="116"/>
      <c r="AB45" s="116"/>
      <c r="AC45" s="133"/>
      <c r="AD45" s="116"/>
      <c r="AE45" s="116"/>
      <c r="AF45" s="116">
        <f t="shared" si="15"/>
        <v>100</v>
      </c>
      <c r="AG45" s="116" t="s">
        <v>6</v>
      </c>
      <c r="AH45" s="116" t="s">
        <v>6</v>
      </c>
      <c r="AI45" s="116">
        <v>100</v>
      </c>
      <c r="AJ45" s="117" t="s">
        <v>29</v>
      </c>
      <c r="AK45" s="95"/>
      <c r="AL45" s="86"/>
      <c r="AM45" s="86"/>
    </row>
    <row r="46" spans="1:39" s="160" customFormat="1" ht="44.25" thickTop="1" thickBot="1" x14ac:dyDescent="0.3">
      <c r="A46" s="106" t="s">
        <v>42</v>
      </c>
      <c r="B46" s="107" t="s">
        <v>43</v>
      </c>
      <c r="C46" s="107" t="s">
        <v>44</v>
      </c>
      <c r="D46" s="106" t="s">
        <v>176</v>
      </c>
      <c r="E46" s="108">
        <v>43</v>
      </c>
      <c r="F46" s="109" t="s">
        <v>177</v>
      </c>
      <c r="G46" s="110" t="s">
        <v>178</v>
      </c>
      <c r="H46" s="107" t="s">
        <v>88</v>
      </c>
      <c r="I46" s="111" t="s">
        <v>49</v>
      </c>
      <c r="J46" s="112">
        <v>22.25</v>
      </c>
      <c r="K46" s="113" t="s">
        <v>50</v>
      </c>
      <c r="L46" s="114">
        <v>23.89</v>
      </c>
      <c r="M46" s="113" t="s">
        <v>50</v>
      </c>
      <c r="N46" s="114">
        <v>17.899999999999999</v>
      </c>
      <c r="O46" s="113" t="s">
        <v>50</v>
      </c>
      <c r="P46" s="114" t="s">
        <v>6</v>
      </c>
      <c r="Q46" s="113" t="s">
        <v>6</v>
      </c>
      <c r="R46" s="114">
        <f t="shared" si="12"/>
        <v>21.35</v>
      </c>
      <c r="S46" s="114">
        <f t="shared" si="13"/>
        <v>2135</v>
      </c>
      <c r="T46" s="115" t="s">
        <v>328</v>
      </c>
      <c r="U46" s="115"/>
      <c r="V46" s="115"/>
      <c r="W46" s="115"/>
      <c r="X46" s="114">
        <v>19.45</v>
      </c>
      <c r="Y46" s="114">
        <f t="shared" si="14"/>
        <v>2135</v>
      </c>
      <c r="Z46" s="116"/>
      <c r="AA46" s="116"/>
      <c r="AB46" s="116"/>
      <c r="AC46" s="133"/>
      <c r="AD46" s="116"/>
      <c r="AE46" s="116"/>
      <c r="AF46" s="116">
        <f t="shared" si="15"/>
        <v>100</v>
      </c>
      <c r="AG46" s="116" t="s">
        <v>6</v>
      </c>
      <c r="AH46" s="116" t="s">
        <v>6</v>
      </c>
      <c r="AI46" s="116">
        <v>100</v>
      </c>
      <c r="AJ46" s="117" t="s">
        <v>29</v>
      </c>
      <c r="AK46" s="95"/>
      <c r="AL46" s="86"/>
      <c r="AM46" s="86"/>
    </row>
    <row r="47" spans="1:39" s="160" customFormat="1" ht="58.5" thickTop="1" thickBot="1" x14ac:dyDescent="0.3">
      <c r="A47" s="106" t="s">
        <v>42</v>
      </c>
      <c r="B47" s="107" t="s">
        <v>43</v>
      </c>
      <c r="C47" s="107" t="s">
        <v>44</v>
      </c>
      <c r="D47" s="106" t="s">
        <v>194</v>
      </c>
      <c r="E47" s="108">
        <v>44</v>
      </c>
      <c r="F47" s="109" t="s">
        <v>195</v>
      </c>
      <c r="G47" s="110" t="s">
        <v>196</v>
      </c>
      <c r="H47" s="107" t="s">
        <v>197</v>
      </c>
      <c r="I47" s="111" t="s">
        <v>161</v>
      </c>
      <c r="J47" s="112">
        <v>34.99</v>
      </c>
      <c r="K47" s="113" t="s">
        <v>50</v>
      </c>
      <c r="L47" s="114">
        <v>36.299999999999997</v>
      </c>
      <c r="M47" s="113" t="s">
        <v>198</v>
      </c>
      <c r="N47" s="114">
        <v>29.9</v>
      </c>
      <c r="O47" s="113" t="s">
        <v>198</v>
      </c>
      <c r="P47" s="114">
        <v>33.4</v>
      </c>
      <c r="Q47" s="113" t="s">
        <v>198</v>
      </c>
      <c r="R47" s="114">
        <f>ROUND((J47+L47+N47+P47)/4,2)</f>
        <v>33.65</v>
      </c>
      <c r="S47" s="114">
        <f t="shared" si="13"/>
        <v>134.6</v>
      </c>
      <c r="T47" s="115" t="s">
        <v>328</v>
      </c>
      <c r="U47" s="115"/>
      <c r="V47" s="115"/>
      <c r="W47" s="115"/>
      <c r="X47" s="114">
        <v>35.4</v>
      </c>
      <c r="Y47" s="114">
        <f t="shared" si="14"/>
        <v>134.6</v>
      </c>
      <c r="Z47" s="116"/>
      <c r="AA47" s="116"/>
      <c r="AB47" s="116"/>
      <c r="AC47" s="133"/>
      <c r="AD47" s="116"/>
      <c r="AE47" s="116"/>
      <c r="AF47" s="116">
        <f t="shared" si="15"/>
        <v>4</v>
      </c>
      <c r="AG47" s="116" t="s">
        <v>6</v>
      </c>
      <c r="AH47" s="116" t="s">
        <v>6</v>
      </c>
      <c r="AI47" s="116">
        <v>4</v>
      </c>
      <c r="AJ47" s="117" t="s">
        <v>29</v>
      </c>
      <c r="AK47" s="95"/>
      <c r="AL47" s="86"/>
      <c r="AM47" s="86"/>
    </row>
    <row r="48" spans="1:39" s="160" customFormat="1" ht="30" thickTop="1" thickBot="1" x14ac:dyDescent="0.3">
      <c r="A48" s="106" t="s">
        <v>42</v>
      </c>
      <c r="B48" s="107" t="s">
        <v>43</v>
      </c>
      <c r="C48" s="107" t="s">
        <v>44</v>
      </c>
      <c r="D48" s="106" t="s">
        <v>199</v>
      </c>
      <c r="E48" s="108">
        <v>45</v>
      </c>
      <c r="F48" s="109" t="s">
        <v>200</v>
      </c>
      <c r="G48" s="110" t="s">
        <v>201</v>
      </c>
      <c r="H48" s="107" t="s">
        <v>88</v>
      </c>
      <c r="I48" s="111" t="s">
        <v>49</v>
      </c>
      <c r="J48" s="112">
        <v>17.899999999999999</v>
      </c>
      <c r="K48" s="113" t="s">
        <v>50</v>
      </c>
      <c r="L48" s="114">
        <v>13</v>
      </c>
      <c r="M48" s="113" t="s">
        <v>50</v>
      </c>
      <c r="N48" s="114">
        <v>20.9</v>
      </c>
      <c r="O48" s="113" t="s">
        <v>50</v>
      </c>
      <c r="P48" s="114" t="s">
        <v>6</v>
      </c>
      <c r="Q48" s="113" t="s">
        <v>6</v>
      </c>
      <c r="R48" s="114">
        <f t="shared" ref="R48:R69" si="16">ROUND((J48+L48+N48)/3,2)</f>
        <v>17.27</v>
      </c>
      <c r="S48" s="114">
        <f t="shared" si="13"/>
        <v>172.7</v>
      </c>
      <c r="T48" s="115" t="s">
        <v>328</v>
      </c>
      <c r="U48" s="115"/>
      <c r="V48" s="115"/>
      <c r="W48" s="115"/>
      <c r="X48" s="114">
        <v>19.3</v>
      </c>
      <c r="Y48" s="114">
        <f t="shared" si="14"/>
        <v>172.7</v>
      </c>
      <c r="Z48" s="116"/>
      <c r="AA48" s="116"/>
      <c r="AB48" s="116"/>
      <c r="AC48" s="133"/>
      <c r="AD48" s="116"/>
      <c r="AE48" s="116"/>
      <c r="AF48" s="116">
        <f t="shared" si="15"/>
        <v>10</v>
      </c>
      <c r="AG48" s="116" t="s">
        <v>6</v>
      </c>
      <c r="AH48" s="116" t="s">
        <v>6</v>
      </c>
      <c r="AI48" s="116">
        <v>10</v>
      </c>
      <c r="AJ48" s="117" t="s">
        <v>29</v>
      </c>
      <c r="AK48" s="95"/>
      <c r="AL48" s="86"/>
      <c r="AM48" s="86"/>
    </row>
    <row r="49" spans="1:39" s="160" customFormat="1" ht="58.5" thickTop="1" thickBot="1" x14ac:dyDescent="0.3">
      <c r="A49" s="106" t="s">
        <v>42</v>
      </c>
      <c r="B49" s="107" t="s">
        <v>43</v>
      </c>
      <c r="C49" s="107" t="s">
        <v>44</v>
      </c>
      <c r="D49" s="106" t="s">
        <v>202</v>
      </c>
      <c r="E49" s="108">
        <v>46</v>
      </c>
      <c r="F49" s="109" t="s">
        <v>203</v>
      </c>
      <c r="G49" s="110" t="s">
        <v>204</v>
      </c>
      <c r="H49" s="107" t="s">
        <v>88</v>
      </c>
      <c r="I49" s="111" t="s">
        <v>49</v>
      </c>
      <c r="J49" s="112">
        <v>2.2000000000000002</v>
      </c>
      <c r="K49" s="113" t="s">
        <v>50</v>
      </c>
      <c r="L49" s="114">
        <v>1.9</v>
      </c>
      <c r="M49" s="113" t="s">
        <v>50</v>
      </c>
      <c r="N49" s="114">
        <v>1.9</v>
      </c>
      <c r="O49" s="113" t="s">
        <v>50</v>
      </c>
      <c r="P49" s="114" t="s">
        <v>6</v>
      </c>
      <c r="Q49" s="113" t="s">
        <v>6</v>
      </c>
      <c r="R49" s="114">
        <f t="shared" si="16"/>
        <v>2</v>
      </c>
      <c r="S49" s="114">
        <f t="shared" si="13"/>
        <v>100</v>
      </c>
      <c r="T49" s="115" t="s">
        <v>328</v>
      </c>
      <c r="U49" s="115"/>
      <c r="V49" s="115"/>
      <c r="W49" s="115"/>
      <c r="X49" s="114">
        <v>2.2000000000000002</v>
      </c>
      <c r="Y49" s="114">
        <f t="shared" si="14"/>
        <v>100</v>
      </c>
      <c r="Z49" s="116"/>
      <c r="AA49" s="116"/>
      <c r="AB49" s="116"/>
      <c r="AC49" s="133"/>
      <c r="AD49" s="116"/>
      <c r="AE49" s="116"/>
      <c r="AF49" s="116">
        <f t="shared" si="15"/>
        <v>50</v>
      </c>
      <c r="AG49" s="116" t="s">
        <v>6</v>
      </c>
      <c r="AH49" s="116" t="s">
        <v>6</v>
      </c>
      <c r="AI49" s="116">
        <v>50</v>
      </c>
      <c r="AJ49" s="117" t="s">
        <v>29</v>
      </c>
      <c r="AK49" s="95"/>
      <c r="AL49" s="86"/>
      <c r="AM49" s="86"/>
    </row>
    <row r="50" spans="1:39" s="160" customFormat="1" ht="30" thickTop="1" thickBot="1" x14ac:dyDescent="0.3">
      <c r="A50" s="106" t="s">
        <v>42</v>
      </c>
      <c r="B50" s="107" t="s">
        <v>43</v>
      </c>
      <c r="C50" s="107" t="s">
        <v>44</v>
      </c>
      <c r="D50" s="106" t="s">
        <v>205</v>
      </c>
      <c r="E50" s="108">
        <v>47</v>
      </c>
      <c r="F50" s="109" t="s">
        <v>206</v>
      </c>
      <c r="G50" s="110" t="s">
        <v>207</v>
      </c>
      <c r="H50" s="107" t="s">
        <v>48</v>
      </c>
      <c r="I50" s="111" t="s">
        <v>49</v>
      </c>
      <c r="J50" s="112">
        <v>2.39</v>
      </c>
      <c r="K50" s="113" t="s">
        <v>50</v>
      </c>
      <c r="L50" s="114">
        <v>1.6</v>
      </c>
      <c r="M50" s="113" t="s">
        <v>50</v>
      </c>
      <c r="N50" s="114">
        <v>1.39</v>
      </c>
      <c r="O50" s="113" t="s">
        <v>50</v>
      </c>
      <c r="P50" s="114" t="s">
        <v>6</v>
      </c>
      <c r="Q50" s="113" t="s">
        <v>6</v>
      </c>
      <c r="R50" s="114">
        <f t="shared" si="16"/>
        <v>1.79</v>
      </c>
      <c r="S50" s="114">
        <f t="shared" si="13"/>
        <v>89.5</v>
      </c>
      <c r="T50" s="115" t="s">
        <v>328</v>
      </c>
      <c r="U50" s="115"/>
      <c r="V50" s="115"/>
      <c r="W50" s="115"/>
      <c r="X50" s="114">
        <v>2.35</v>
      </c>
      <c r="Y50" s="114">
        <f t="shared" si="14"/>
        <v>89.5</v>
      </c>
      <c r="Z50" s="116"/>
      <c r="AA50" s="116"/>
      <c r="AB50" s="116"/>
      <c r="AC50" s="133"/>
      <c r="AD50" s="116"/>
      <c r="AE50" s="116"/>
      <c r="AF50" s="116">
        <f t="shared" si="15"/>
        <v>50</v>
      </c>
      <c r="AG50" s="116" t="s">
        <v>6</v>
      </c>
      <c r="AH50" s="116" t="s">
        <v>6</v>
      </c>
      <c r="AI50" s="116">
        <v>50</v>
      </c>
      <c r="AJ50" s="117" t="s">
        <v>29</v>
      </c>
      <c r="AK50" s="95"/>
      <c r="AL50" s="86"/>
      <c r="AM50" s="86"/>
    </row>
    <row r="51" spans="1:39" s="160" customFormat="1" ht="30" thickTop="1" thickBot="1" x14ac:dyDescent="0.3">
      <c r="A51" s="106" t="s">
        <v>42</v>
      </c>
      <c r="B51" s="107" t="s">
        <v>43</v>
      </c>
      <c r="C51" s="107" t="s">
        <v>44</v>
      </c>
      <c r="D51" s="106" t="s">
        <v>208</v>
      </c>
      <c r="E51" s="108">
        <v>48</v>
      </c>
      <c r="F51" s="109" t="s">
        <v>209</v>
      </c>
      <c r="G51" s="110" t="s">
        <v>210</v>
      </c>
      <c r="H51" s="107" t="s">
        <v>88</v>
      </c>
      <c r="I51" s="111" t="s">
        <v>49</v>
      </c>
      <c r="J51" s="112">
        <v>10.7</v>
      </c>
      <c r="K51" s="113" t="s">
        <v>50</v>
      </c>
      <c r="L51" s="114">
        <v>6.99</v>
      </c>
      <c r="M51" s="113" t="s">
        <v>50</v>
      </c>
      <c r="N51" s="114">
        <v>10.9</v>
      </c>
      <c r="O51" s="113" t="s">
        <v>50</v>
      </c>
      <c r="P51" s="114" t="s">
        <v>6</v>
      </c>
      <c r="Q51" s="113" t="s">
        <v>6</v>
      </c>
      <c r="R51" s="114">
        <f t="shared" si="16"/>
        <v>9.5299999999999994</v>
      </c>
      <c r="S51" s="114">
        <f t="shared" si="13"/>
        <v>142.94999999999999</v>
      </c>
      <c r="T51" s="115" t="s">
        <v>328</v>
      </c>
      <c r="U51" s="115"/>
      <c r="V51" s="115"/>
      <c r="W51" s="115"/>
      <c r="X51" s="114">
        <v>10.119999999999999</v>
      </c>
      <c r="Y51" s="114">
        <f t="shared" si="14"/>
        <v>142.94999999999999</v>
      </c>
      <c r="Z51" s="116"/>
      <c r="AA51" s="116"/>
      <c r="AB51" s="116"/>
      <c r="AC51" s="133"/>
      <c r="AD51" s="116"/>
      <c r="AE51" s="116"/>
      <c r="AF51" s="116">
        <f t="shared" si="15"/>
        <v>15</v>
      </c>
      <c r="AG51" s="116" t="s">
        <v>6</v>
      </c>
      <c r="AH51" s="116" t="s">
        <v>6</v>
      </c>
      <c r="AI51" s="116">
        <v>15</v>
      </c>
      <c r="AJ51" s="117" t="s">
        <v>29</v>
      </c>
      <c r="AK51" s="95"/>
      <c r="AL51" s="86"/>
      <c r="AM51" s="86"/>
    </row>
    <row r="52" spans="1:39" s="160" customFormat="1" ht="30" thickTop="1" thickBot="1" x14ac:dyDescent="0.3">
      <c r="A52" s="106" t="s">
        <v>42</v>
      </c>
      <c r="B52" s="107" t="s">
        <v>43</v>
      </c>
      <c r="C52" s="107" t="s">
        <v>44</v>
      </c>
      <c r="D52" s="106" t="s">
        <v>226</v>
      </c>
      <c r="E52" s="108">
        <v>49</v>
      </c>
      <c r="F52" s="109" t="s">
        <v>227</v>
      </c>
      <c r="G52" s="110" t="s">
        <v>228</v>
      </c>
      <c r="H52" s="107" t="s">
        <v>88</v>
      </c>
      <c r="I52" s="111" t="s">
        <v>49</v>
      </c>
      <c r="J52" s="112">
        <v>0.4</v>
      </c>
      <c r="K52" s="113" t="s">
        <v>50</v>
      </c>
      <c r="L52" s="114">
        <v>0.5</v>
      </c>
      <c r="M52" s="113" t="s">
        <v>50</v>
      </c>
      <c r="N52" s="114">
        <v>0.5</v>
      </c>
      <c r="O52" s="113" t="s">
        <v>50</v>
      </c>
      <c r="P52" s="114" t="s">
        <v>6</v>
      </c>
      <c r="Q52" s="113" t="s">
        <v>6</v>
      </c>
      <c r="R52" s="114">
        <f t="shared" si="16"/>
        <v>0.47</v>
      </c>
      <c r="S52" s="114">
        <f t="shared" si="13"/>
        <v>70.5</v>
      </c>
      <c r="T52" s="115" t="s">
        <v>328</v>
      </c>
      <c r="U52" s="115"/>
      <c r="V52" s="115"/>
      <c r="W52" s="115"/>
      <c r="X52" s="114">
        <v>0.53</v>
      </c>
      <c r="Y52" s="114">
        <f t="shared" si="14"/>
        <v>70.5</v>
      </c>
      <c r="Z52" s="116"/>
      <c r="AA52" s="116"/>
      <c r="AB52" s="116"/>
      <c r="AC52" s="133"/>
      <c r="AD52" s="116"/>
      <c r="AE52" s="116"/>
      <c r="AF52" s="116">
        <v>150</v>
      </c>
      <c r="AG52" s="116" t="s">
        <v>6</v>
      </c>
      <c r="AH52" s="116" t="s">
        <v>6</v>
      </c>
      <c r="AI52" s="116">
        <v>5</v>
      </c>
      <c r="AJ52" s="117" t="s">
        <v>29</v>
      </c>
      <c r="AK52" s="95"/>
      <c r="AL52" s="86"/>
      <c r="AM52" s="86"/>
    </row>
    <row r="53" spans="1:39" s="160" customFormat="1" ht="101.25" thickTop="1" thickBot="1" x14ac:dyDescent="0.3">
      <c r="A53" s="106" t="s">
        <v>42</v>
      </c>
      <c r="B53" s="107" t="s">
        <v>43</v>
      </c>
      <c r="C53" s="107" t="s">
        <v>44</v>
      </c>
      <c r="D53" s="106" t="s">
        <v>256</v>
      </c>
      <c r="E53" s="108">
        <v>50</v>
      </c>
      <c r="F53" s="109" t="s">
        <v>340</v>
      </c>
      <c r="G53" s="110" t="s">
        <v>257</v>
      </c>
      <c r="H53" s="107" t="s">
        <v>48</v>
      </c>
      <c r="I53" s="111" t="s">
        <v>49</v>
      </c>
      <c r="J53" s="112">
        <v>4.9000000000000004</v>
      </c>
      <c r="K53" s="113" t="s">
        <v>50</v>
      </c>
      <c r="L53" s="114">
        <v>5.5</v>
      </c>
      <c r="M53" s="113" t="s">
        <v>50</v>
      </c>
      <c r="N53" s="114">
        <v>5.8</v>
      </c>
      <c r="O53" s="113" t="s">
        <v>50</v>
      </c>
      <c r="P53" s="114" t="s">
        <v>6</v>
      </c>
      <c r="Q53" s="113" t="s">
        <v>6</v>
      </c>
      <c r="R53" s="114">
        <f t="shared" si="16"/>
        <v>5.4</v>
      </c>
      <c r="S53" s="114">
        <f t="shared" si="13"/>
        <v>108</v>
      </c>
      <c r="T53" s="115" t="s">
        <v>328</v>
      </c>
      <c r="U53" s="115"/>
      <c r="V53" s="115"/>
      <c r="W53" s="115"/>
      <c r="X53" s="114"/>
      <c r="Y53" s="114">
        <f t="shared" si="14"/>
        <v>108</v>
      </c>
      <c r="Z53" s="116"/>
      <c r="AA53" s="116"/>
      <c r="AB53" s="116"/>
      <c r="AC53" s="133"/>
      <c r="AD53" s="116"/>
      <c r="AE53" s="116"/>
      <c r="AF53" s="116">
        <f t="shared" ref="AF53:AF69" si="17">SUM(AG53:AI53)</f>
        <v>20</v>
      </c>
      <c r="AG53" s="116" t="s">
        <v>6</v>
      </c>
      <c r="AH53" s="116" t="s">
        <v>6</v>
      </c>
      <c r="AI53" s="116">
        <v>20</v>
      </c>
      <c r="AJ53" s="117" t="s">
        <v>29</v>
      </c>
      <c r="AK53" s="95"/>
      <c r="AL53" s="86"/>
      <c r="AM53" s="86"/>
    </row>
    <row r="54" spans="1:39" s="160" customFormat="1" ht="44.25" thickTop="1" thickBot="1" x14ac:dyDescent="0.3">
      <c r="A54" s="106" t="s">
        <v>42</v>
      </c>
      <c r="B54" s="107" t="s">
        <v>43</v>
      </c>
      <c r="C54" s="107" t="s">
        <v>44</v>
      </c>
      <c r="D54" s="106" t="s">
        <v>139</v>
      </c>
      <c r="E54" s="108">
        <v>51</v>
      </c>
      <c r="F54" s="109" t="s">
        <v>140</v>
      </c>
      <c r="G54" s="110" t="s">
        <v>141</v>
      </c>
      <c r="H54" s="107" t="s">
        <v>142</v>
      </c>
      <c r="I54" s="111" t="s">
        <v>49</v>
      </c>
      <c r="J54" s="112">
        <v>59</v>
      </c>
      <c r="K54" s="113" t="s">
        <v>65</v>
      </c>
      <c r="L54" s="114">
        <v>87</v>
      </c>
      <c r="M54" s="113" t="s">
        <v>65</v>
      </c>
      <c r="N54" s="114">
        <v>54.99</v>
      </c>
      <c r="O54" s="113" t="s">
        <v>65</v>
      </c>
      <c r="P54" s="114" t="s">
        <v>6</v>
      </c>
      <c r="Q54" s="113" t="s">
        <v>6</v>
      </c>
      <c r="R54" s="114">
        <f t="shared" si="16"/>
        <v>67</v>
      </c>
      <c r="S54" s="114">
        <f t="shared" si="13"/>
        <v>938</v>
      </c>
      <c r="T54" s="115" t="s">
        <v>51</v>
      </c>
      <c r="U54" s="115"/>
      <c r="V54" s="115"/>
      <c r="W54" s="115"/>
      <c r="X54" s="114">
        <v>63</v>
      </c>
      <c r="Y54" s="114">
        <f t="shared" si="14"/>
        <v>938</v>
      </c>
      <c r="Z54" s="116"/>
      <c r="AA54" s="116"/>
      <c r="AB54" s="116"/>
      <c r="AC54" s="133"/>
      <c r="AD54" s="116"/>
      <c r="AE54" s="116"/>
      <c r="AF54" s="116">
        <f t="shared" si="17"/>
        <v>14</v>
      </c>
      <c r="AG54" s="116">
        <v>12</v>
      </c>
      <c r="AH54" s="116" t="s">
        <v>6</v>
      </c>
      <c r="AI54" s="116">
        <v>2</v>
      </c>
      <c r="AJ54" s="117" t="s">
        <v>29</v>
      </c>
      <c r="AK54" s="95"/>
      <c r="AL54" s="86"/>
      <c r="AM54" s="86"/>
    </row>
    <row r="55" spans="1:39" s="160" customFormat="1" ht="115.5" thickTop="1" thickBot="1" x14ac:dyDescent="0.3">
      <c r="A55" s="106" t="s">
        <v>42</v>
      </c>
      <c r="B55" s="107" t="s">
        <v>43</v>
      </c>
      <c r="C55" s="107" t="s">
        <v>44</v>
      </c>
      <c r="D55" s="106" t="s">
        <v>185</v>
      </c>
      <c r="E55" s="108">
        <v>52</v>
      </c>
      <c r="F55" s="109" t="s">
        <v>186</v>
      </c>
      <c r="G55" s="110" t="s">
        <v>187</v>
      </c>
      <c r="H55" s="107" t="s">
        <v>142</v>
      </c>
      <c r="I55" s="111" t="s">
        <v>49</v>
      </c>
      <c r="J55" s="112">
        <v>569</v>
      </c>
      <c r="K55" s="113" t="s">
        <v>65</v>
      </c>
      <c r="L55" s="114">
        <v>758.4</v>
      </c>
      <c r="M55" s="113" t="s">
        <v>65</v>
      </c>
      <c r="N55" s="114">
        <v>625</v>
      </c>
      <c r="O55" s="113" t="s">
        <v>65</v>
      </c>
      <c r="P55" s="114" t="s">
        <v>6</v>
      </c>
      <c r="Q55" s="113" t="s">
        <v>6</v>
      </c>
      <c r="R55" s="114">
        <f t="shared" si="16"/>
        <v>650.79999999999995</v>
      </c>
      <c r="S55" s="114">
        <f t="shared" si="13"/>
        <v>1952.3999999999999</v>
      </c>
      <c r="T55" s="115" t="s">
        <v>51</v>
      </c>
      <c r="U55" s="115"/>
      <c r="V55" s="115"/>
      <c r="W55" s="115"/>
      <c r="X55" s="114">
        <v>650</v>
      </c>
      <c r="Y55" s="114">
        <f t="shared" si="14"/>
        <v>1952.3999999999999</v>
      </c>
      <c r="Z55" s="116"/>
      <c r="AA55" s="116"/>
      <c r="AB55" s="116"/>
      <c r="AC55" s="133"/>
      <c r="AD55" s="116"/>
      <c r="AE55" s="116"/>
      <c r="AF55" s="116">
        <f t="shared" si="17"/>
        <v>3</v>
      </c>
      <c r="AG55" s="116">
        <v>1</v>
      </c>
      <c r="AH55" s="116" t="s">
        <v>6</v>
      </c>
      <c r="AI55" s="116">
        <v>2</v>
      </c>
      <c r="AJ55" s="117" t="s">
        <v>29</v>
      </c>
      <c r="AK55" s="95"/>
      <c r="AL55" s="86"/>
      <c r="AM55" s="86"/>
    </row>
    <row r="56" spans="1:39" s="160" customFormat="1" ht="44.25" thickTop="1" thickBot="1" x14ac:dyDescent="0.3">
      <c r="A56" s="106" t="s">
        <v>42</v>
      </c>
      <c r="B56" s="107" t="s">
        <v>43</v>
      </c>
      <c r="C56" s="107" t="s">
        <v>44</v>
      </c>
      <c r="D56" s="106" t="s">
        <v>133</v>
      </c>
      <c r="E56" s="108">
        <v>53</v>
      </c>
      <c r="F56" s="109" t="s">
        <v>134</v>
      </c>
      <c r="G56" s="110" t="s">
        <v>135</v>
      </c>
      <c r="H56" s="107" t="s">
        <v>65</v>
      </c>
      <c r="I56" s="111" t="s">
        <v>49</v>
      </c>
      <c r="J56" s="112">
        <v>25</v>
      </c>
      <c r="K56" s="113" t="s">
        <v>65</v>
      </c>
      <c r="L56" s="114">
        <v>22.79</v>
      </c>
      <c r="M56" s="113" t="s">
        <v>65</v>
      </c>
      <c r="N56" s="114">
        <v>14.7</v>
      </c>
      <c r="O56" s="113" t="s">
        <v>65</v>
      </c>
      <c r="P56" s="114" t="s">
        <v>6</v>
      </c>
      <c r="Q56" s="113" t="s">
        <v>6</v>
      </c>
      <c r="R56" s="114">
        <f t="shared" si="16"/>
        <v>20.83</v>
      </c>
      <c r="S56" s="114">
        <f t="shared" si="13"/>
        <v>833.19999999999993</v>
      </c>
      <c r="T56" s="115" t="s">
        <v>328</v>
      </c>
      <c r="U56" s="115"/>
      <c r="V56" s="115"/>
      <c r="W56" s="115"/>
      <c r="X56" s="114">
        <v>35.200000000000003</v>
      </c>
      <c r="Y56" s="114">
        <f t="shared" si="14"/>
        <v>833.19999999999993</v>
      </c>
      <c r="Z56" s="116"/>
      <c r="AA56" s="116"/>
      <c r="AB56" s="116"/>
      <c r="AC56" s="133"/>
      <c r="AD56" s="116"/>
      <c r="AE56" s="116"/>
      <c r="AF56" s="116">
        <f t="shared" si="17"/>
        <v>40</v>
      </c>
      <c r="AG56" s="116">
        <v>20</v>
      </c>
      <c r="AH56" s="116" t="s">
        <v>6</v>
      </c>
      <c r="AI56" s="116">
        <v>20</v>
      </c>
      <c r="AJ56" s="117" t="s">
        <v>29</v>
      </c>
      <c r="AK56" s="95"/>
      <c r="AL56" s="86"/>
      <c r="AM56" s="86"/>
    </row>
    <row r="57" spans="1:39" s="160" customFormat="1" ht="44.25" thickTop="1" thickBot="1" x14ac:dyDescent="0.3">
      <c r="A57" s="106" t="s">
        <v>42</v>
      </c>
      <c r="B57" s="107" t="s">
        <v>43</v>
      </c>
      <c r="C57" s="107" t="s">
        <v>44</v>
      </c>
      <c r="D57" s="106" t="s">
        <v>179</v>
      </c>
      <c r="E57" s="108">
        <v>54</v>
      </c>
      <c r="F57" s="109" t="s">
        <v>180</v>
      </c>
      <c r="G57" s="110" t="s">
        <v>181</v>
      </c>
      <c r="H57" s="107" t="s">
        <v>65</v>
      </c>
      <c r="I57" s="111" t="s">
        <v>49</v>
      </c>
      <c r="J57" s="112">
        <v>279.89999999999998</v>
      </c>
      <c r="K57" s="113" t="s">
        <v>65</v>
      </c>
      <c r="L57" s="114">
        <v>258</v>
      </c>
      <c r="M57" s="113" t="s">
        <v>65</v>
      </c>
      <c r="N57" s="114">
        <v>290</v>
      </c>
      <c r="O57" s="113" t="s">
        <v>65</v>
      </c>
      <c r="P57" s="114" t="s">
        <v>6</v>
      </c>
      <c r="Q57" s="113" t="s">
        <v>6</v>
      </c>
      <c r="R57" s="114">
        <f t="shared" si="16"/>
        <v>275.97000000000003</v>
      </c>
      <c r="S57" s="114">
        <f t="shared" si="13"/>
        <v>7175.2200000000012</v>
      </c>
      <c r="T57" s="115" t="s">
        <v>51</v>
      </c>
      <c r="U57" s="115"/>
      <c r="V57" s="115"/>
      <c r="W57" s="115"/>
      <c r="X57" s="114">
        <v>270</v>
      </c>
      <c r="Y57" s="114">
        <f t="shared" si="14"/>
        <v>7175.2200000000012</v>
      </c>
      <c r="Z57" s="116"/>
      <c r="AA57" s="116"/>
      <c r="AB57" s="116"/>
      <c r="AC57" s="133"/>
      <c r="AD57" s="116"/>
      <c r="AE57" s="116"/>
      <c r="AF57" s="116">
        <f t="shared" si="17"/>
        <v>26</v>
      </c>
      <c r="AG57" s="116">
        <v>25</v>
      </c>
      <c r="AH57" s="116" t="s">
        <v>6</v>
      </c>
      <c r="AI57" s="116">
        <v>1</v>
      </c>
      <c r="AJ57" s="117" t="s">
        <v>29</v>
      </c>
      <c r="AK57" s="95"/>
      <c r="AL57" s="86"/>
      <c r="AM57" s="86"/>
    </row>
    <row r="58" spans="1:39" s="160" customFormat="1" ht="58.5" thickTop="1" thickBot="1" x14ac:dyDescent="0.3">
      <c r="A58" s="106" t="s">
        <v>42</v>
      </c>
      <c r="B58" s="107" t="s">
        <v>43</v>
      </c>
      <c r="C58" s="107" t="s">
        <v>44</v>
      </c>
      <c r="D58" s="106" t="s">
        <v>182</v>
      </c>
      <c r="E58" s="108">
        <v>55</v>
      </c>
      <c r="F58" s="109" t="s">
        <v>183</v>
      </c>
      <c r="G58" s="110" t="s">
        <v>184</v>
      </c>
      <c r="H58" s="107" t="s">
        <v>88</v>
      </c>
      <c r="I58" s="111" t="s">
        <v>49</v>
      </c>
      <c r="J58" s="112">
        <v>45.6</v>
      </c>
      <c r="K58" s="113" t="s">
        <v>50</v>
      </c>
      <c r="L58" s="114">
        <v>38</v>
      </c>
      <c r="M58" s="113" t="s">
        <v>50</v>
      </c>
      <c r="N58" s="114">
        <v>38</v>
      </c>
      <c r="O58" s="113" t="s">
        <v>50</v>
      </c>
      <c r="P58" s="114" t="s">
        <v>6</v>
      </c>
      <c r="Q58" s="113" t="s">
        <v>6</v>
      </c>
      <c r="R58" s="114">
        <f t="shared" si="16"/>
        <v>40.53</v>
      </c>
      <c r="S58" s="114">
        <f t="shared" si="13"/>
        <v>405.3</v>
      </c>
      <c r="T58" s="115" t="s">
        <v>51</v>
      </c>
      <c r="U58" s="115"/>
      <c r="V58" s="115"/>
      <c r="W58" s="115"/>
      <c r="X58" s="114">
        <v>49.9</v>
      </c>
      <c r="Y58" s="114">
        <f t="shared" si="14"/>
        <v>405.3</v>
      </c>
      <c r="Z58" s="116"/>
      <c r="AA58" s="116"/>
      <c r="AB58" s="116"/>
      <c r="AC58" s="133"/>
      <c r="AD58" s="116"/>
      <c r="AE58" s="116"/>
      <c r="AF58" s="116">
        <f t="shared" si="17"/>
        <v>10</v>
      </c>
      <c r="AG58" s="116" t="s">
        <v>6</v>
      </c>
      <c r="AH58" s="116" t="s">
        <v>6</v>
      </c>
      <c r="AI58" s="116">
        <v>10</v>
      </c>
      <c r="AJ58" s="117" t="s">
        <v>29</v>
      </c>
      <c r="AK58" s="95"/>
      <c r="AL58" s="86"/>
      <c r="AM58" s="86"/>
    </row>
    <row r="59" spans="1:39" s="160" customFormat="1" ht="144" thickTop="1" thickBot="1" x14ac:dyDescent="0.3">
      <c r="A59" s="106" t="s">
        <v>42</v>
      </c>
      <c r="B59" s="107" t="s">
        <v>43</v>
      </c>
      <c r="C59" s="107" t="s">
        <v>44</v>
      </c>
      <c r="D59" s="106" t="s">
        <v>188</v>
      </c>
      <c r="E59" s="108">
        <v>56</v>
      </c>
      <c r="F59" s="109" t="s">
        <v>189</v>
      </c>
      <c r="G59" s="110" t="s">
        <v>190</v>
      </c>
      <c r="H59" s="107" t="s">
        <v>142</v>
      </c>
      <c r="I59" s="111" t="s">
        <v>49</v>
      </c>
      <c r="J59" s="112">
        <v>13850</v>
      </c>
      <c r="K59" s="113" t="s">
        <v>65</v>
      </c>
      <c r="L59" s="114">
        <v>13500</v>
      </c>
      <c r="M59" s="113" t="s">
        <v>65</v>
      </c>
      <c r="N59" s="114">
        <v>12500</v>
      </c>
      <c r="O59" s="113" t="s">
        <v>65</v>
      </c>
      <c r="P59" s="114" t="s">
        <v>6</v>
      </c>
      <c r="Q59" s="113" t="s">
        <v>6</v>
      </c>
      <c r="R59" s="114">
        <f t="shared" si="16"/>
        <v>13283.33</v>
      </c>
      <c r="S59" s="114">
        <f t="shared" si="13"/>
        <v>13283.33</v>
      </c>
      <c r="T59" s="115" t="s">
        <v>51</v>
      </c>
      <c r="U59" s="115"/>
      <c r="V59" s="115"/>
      <c r="W59" s="115"/>
      <c r="X59" s="114">
        <v>14300</v>
      </c>
      <c r="Y59" s="114">
        <f t="shared" si="14"/>
        <v>13283.33</v>
      </c>
      <c r="Z59" s="116"/>
      <c r="AA59" s="116"/>
      <c r="AB59" s="116"/>
      <c r="AC59" s="133"/>
      <c r="AD59" s="116"/>
      <c r="AE59" s="116"/>
      <c r="AF59" s="116">
        <f t="shared" si="17"/>
        <v>1</v>
      </c>
      <c r="AG59" s="116">
        <v>1</v>
      </c>
      <c r="AH59" s="116" t="s">
        <v>6</v>
      </c>
      <c r="AI59" s="116" t="s">
        <v>6</v>
      </c>
      <c r="AJ59" s="117" t="s">
        <v>29</v>
      </c>
      <c r="AK59" s="95"/>
      <c r="AL59" s="86"/>
      <c r="AM59" s="86"/>
    </row>
    <row r="60" spans="1:39" s="160" customFormat="1" ht="44.25" thickTop="1" thickBot="1" x14ac:dyDescent="0.3">
      <c r="A60" s="106" t="s">
        <v>42</v>
      </c>
      <c r="B60" s="107" t="s">
        <v>43</v>
      </c>
      <c r="C60" s="107" t="s">
        <v>44</v>
      </c>
      <c r="D60" s="106" t="s">
        <v>191</v>
      </c>
      <c r="E60" s="108">
        <v>57</v>
      </c>
      <c r="F60" s="109" t="s">
        <v>192</v>
      </c>
      <c r="G60" s="110" t="s">
        <v>193</v>
      </c>
      <c r="H60" s="107" t="s">
        <v>65</v>
      </c>
      <c r="I60" s="111" t="s">
        <v>49</v>
      </c>
      <c r="J60" s="112">
        <v>3780</v>
      </c>
      <c r="K60" s="113" t="s">
        <v>65</v>
      </c>
      <c r="L60" s="114">
        <v>3402</v>
      </c>
      <c r="M60" s="113" t="s">
        <v>65</v>
      </c>
      <c r="N60" s="114">
        <v>3150</v>
      </c>
      <c r="O60" s="113" t="s">
        <v>65</v>
      </c>
      <c r="P60" s="114" t="s">
        <v>6</v>
      </c>
      <c r="Q60" s="113" t="s">
        <v>6</v>
      </c>
      <c r="R60" s="114">
        <f t="shared" si="16"/>
        <v>3444</v>
      </c>
      <c r="S60" s="114">
        <f t="shared" si="13"/>
        <v>6888</v>
      </c>
      <c r="T60" s="115" t="s">
        <v>51</v>
      </c>
      <c r="U60" s="115"/>
      <c r="V60" s="115"/>
      <c r="W60" s="115"/>
      <c r="X60" s="114">
        <v>3938</v>
      </c>
      <c r="Y60" s="114">
        <f t="shared" si="14"/>
        <v>6888</v>
      </c>
      <c r="Z60" s="116"/>
      <c r="AA60" s="116"/>
      <c r="AB60" s="116"/>
      <c r="AC60" s="133"/>
      <c r="AD60" s="116"/>
      <c r="AE60" s="116"/>
      <c r="AF60" s="116">
        <f t="shared" si="17"/>
        <v>2</v>
      </c>
      <c r="AG60" s="116">
        <v>2</v>
      </c>
      <c r="AH60" s="116" t="s">
        <v>6</v>
      </c>
      <c r="AI60" s="116" t="s">
        <v>6</v>
      </c>
      <c r="AJ60" s="117" t="s">
        <v>29</v>
      </c>
      <c r="AK60" s="95"/>
      <c r="AL60" s="86"/>
      <c r="AM60" s="86"/>
    </row>
    <row r="61" spans="1:39" s="160" customFormat="1" ht="76.5" thickTop="1" thickBot="1" x14ac:dyDescent="0.3">
      <c r="A61" s="118" t="s">
        <v>42</v>
      </c>
      <c r="B61" s="119" t="s">
        <v>43</v>
      </c>
      <c r="C61" s="119" t="s">
        <v>44</v>
      </c>
      <c r="D61" s="118" t="s">
        <v>238</v>
      </c>
      <c r="E61" s="120">
        <v>58</v>
      </c>
      <c r="F61" s="121" t="s">
        <v>239</v>
      </c>
      <c r="G61" s="122" t="s">
        <v>240</v>
      </c>
      <c r="H61" s="119" t="s">
        <v>142</v>
      </c>
      <c r="I61" s="123" t="s">
        <v>49</v>
      </c>
      <c r="J61" s="124">
        <v>902.5</v>
      </c>
      <c r="K61" s="125" t="s">
        <v>65</v>
      </c>
      <c r="L61" s="126">
        <v>887.22</v>
      </c>
      <c r="M61" s="125" t="s">
        <v>65</v>
      </c>
      <c r="N61" s="126">
        <v>821.5</v>
      </c>
      <c r="O61" s="125" t="s">
        <v>65</v>
      </c>
      <c r="P61" s="126" t="s">
        <v>6</v>
      </c>
      <c r="Q61" s="125" t="s">
        <v>6</v>
      </c>
      <c r="R61" s="126">
        <f t="shared" si="16"/>
        <v>870.41</v>
      </c>
      <c r="S61" s="126">
        <v>0</v>
      </c>
      <c r="T61" s="127">
        <v>778</v>
      </c>
      <c r="U61" s="128" t="s">
        <v>267</v>
      </c>
      <c r="V61" s="128" t="s">
        <v>268</v>
      </c>
      <c r="W61" s="129" t="s">
        <v>335</v>
      </c>
      <c r="X61" s="126">
        <v>846.7</v>
      </c>
      <c r="Y61" s="126">
        <f t="shared" si="14"/>
        <v>13056.15</v>
      </c>
      <c r="Z61" s="130"/>
      <c r="AA61" s="130"/>
      <c r="AB61" s="130"/>
      <c r="AC61" s="131">
        <f>AF61*T61</f>
        <v>11670</v>
      </c>
      <c r="AD61" s="130"/>
      <c r="AE61" s="130"/>
      <c r="AF61" s="130">
        <f t="shared" si="17"/>
        <v>15</v>
      </c>
      <c r="AG61" s="130">
        <v>15</v>
      </c>
      <c r="AH61" s="130" t="s">
        <v>6</v>
      </c>
      <c r="AI61" s="130" t="s">
        <v>6</v>
      </c>
      <c r="AJ61" s="132" t="s">
        <v>29</v>
      </c>
      <c r="AK61" s="95"/>
      <c r="AL61" s="86"/>
      <c r="AM61" s="86"/>
    </row>
    <row r="62" spans="1:39" s="160" customFormat="1" ht="58.5" thickTop="1" thickBot="1" x14ac:dyDescent="0.3">
      <c r="A62" s="106" t="s">
        <v>42</v>
      </c>
      <c r="B62" s="107" t="s">
        <v>43</v>
      </c>
      <c r="C62" s="107" t="s">
        <v>44</v>
      </c>
      <c r="D62" s="106" t="s">
        <v>235</v>
      </c>
      <c r="E62" s="108">
        <v>59</v>
      </c>
      <c r="F62" s="109" t="s">
        <v>236</v>
      </c>
      <c r="G62" s="110" t="s">
        <v>237</v>
      </c>
      <c r="H62" s="107" t="s">
        <v>142</v>
      </c>
      <c r="I62" s="111" t="s">
        <v>49</v>
      </c>
      <c r="J62" s="112">
        <v>200</v>
      </c>
      <c r="K62" s="113" t="s">
        <v>65</v>
      </c>
      <c r="L62" s="114">
        <v>196.9</v>
      </c>
      <c r="M62" s="113" t="s">
        <v>65</v>
      </c>
      <c r="N62" s="114">
        <v>179</v>
      </c>
      <c r="O62" s="113" t="s">
        <v>65</v>
      </c>
      <c r="P62" s="114" t="s">
        <v>6</v>
      </c>
      <c r="Q62" s="113" t="s">
        <v>6</v>
      </c>
      <c r="R62" s="114">
        <f t="shared" si="16"/>
        <v>191.97</v>
      </c>
      <c r="S62" s="114">
        <f>Y62</f>
        <v>1919.7</v>
      </c>
      <c r="T62" s="115" t="s">
        <v>51</v>
      </c>
      <c r="U62" s="115"/>
      <c r="V62" s="115"/>
      <c r="W62" s="115"/>
      <c r="X62" s="114">
        <v>159.9</v>
      </c>
      <c r="Y62" s="114">
        <f t="shared" si="14"/>
        <v>1919.7</v>
      </c>
      <c r="Z62" s="116"/>
      <c r="AA62" s="116"/>
      <c r="AB62" s="116"/>
      <c r="AC62" s="133"/>
      <c r="AD62" s="116"/>
      <c r="AE62" s="116"/>
      <c r="AF62" s="116">
        <f t="shared" si="17"/>
        <v>10</v>
      </c>
      <c r="AG62" s="116">
        <v>10</v>
      </c>
      <c r="AH62" s="116" t="s">
        <v>6</v>
      </c>
      <c r="AI62" s="116" t="s">
        <v>6</v>
      </c>
      <c r="AJ62" s="117" t="s">
        <v>29</v>
      </c>
      <c r="AK62" s="95"/>
      <c r="AL62" s="86"/>
      <c r="AM62" s="86"/>
    </row>
    <row r="63" spans="1:39" s="160" customFormat="1" ht="87" thickTop="1" thickBot="1" x14ac:dyDescent="0.3">
      <c r="A63" s="118" t="s">
        <v>42</v>
      </c>
      <c r="B63" s="119" t="s">
        <v>43</v>
      </c>
      <c r="C63" s="119" t="s">
        <v>44</v>
      </c>
      <c r="D63" s="118" t="s">
        <v>229</v>
      </c>
      <c r="E63" s="120">
        <v>60</v>
      </c>
      <c r="F63" s="121" t="s">
        <v>230</v>
      </c>
      <c r="G63" s="122" t="s">
        <v>231</v>
      </c>
      <c r="H63" s="119" t="s">
        <v>142</v>
      </c>
      <c r="I63" s="123" t="s">
        <v>49</v>
      </c>
      <c r="J63" s="124">
        <v>2421.9</v>
      </c>
      <c r="K63" s="125" t="s">
        <v>65</v>
      </c>
      <c r="L63" s="126">
        <v>2106</v>
      </c>
      <c r="M63" s="125" t="s">
        <v>65</v>
      </c>
      <c r="N63" s="126">
        <v>1950</v>
      </c>
      <c r="O63" s="125" t="s">
        <v>65</v>
      </c>
      <c r="P63" s="126" t="s">
        <v>6</v>
      </c>
      <c r="Q63" s="125" t="s">
        <v>6</v>
      </c>
      <c r="R63" s="126">
        <f t="shared" si="16"/>
        <v>2159.3000000000002</v>
      </c>
      <c r="S63" s="126">
        <v>0</v>
      </c>
      <c r="T63" s="127">
        <v>2100</v>
      </c>
      <c r="U63" s="128" t="s">
        <v>261</v>
      </c>
      <c r="V63" s="128" t="s">
        <v>262</v>
      </c>
      <c r="W63" s="129" t="s">
        <v>338</v>
      </c>
      <c r="X63" s="126">
        <v>1523.8</v>
      </c>
      <c r="Y63" s="126">
        <f t="shared" si="14"/>
        <v>10796.5</v>
      </c>
      <c r="Z63" s="130"/>
      <c r="AA63" s="130"/>
      <c r="AB63" s="130"/>
      <c r="AC63" s="131">
        <f>AF63*T63</f>
        <v>10500</v>
      </c>
      <c r="AD63" s="130"/>
      <c r="AE63" s="130"/>
      <c r="AF63" s="130">
        <f t="shared" si="17"/>
        <v>5</v>
      </c>
      <c r="AG63" s="130">
        <v>5</v>
      </c>
      <c r="AH63" s="130" t="s">
        <v>6</v>
      </c>
      <c r="AI63" s="130" t="s">
        <v>6</v>
      </c>
      <c r="AJ63" s="132" t="s">
        <v>29</v>
      </c>
      <c r="AK63" s="95"/>
      <c r="AL63" s="86"/>
      <c r="AM63" s="86"/>
    </row>
    <row r="64" spans="1:39" s="160" customFormat="1" ht="76.5" thickTop="1" thickBot="1" x14ac:dyDescent="0.3">
      <c r="A64" s="118" t="s">
        <v>42</v>
      </c>
      <c r="B64" s="119" t="s">
        <v>43</v>
      </c>
      <c r="C64" s="119" t="s">
        <v>44</v>
      </c>
      <c r="D64" s="118" t="s">
        <v>149</v>
      </c>
      <c r="E64" s="120">
        <v>61</v>
      </c>
      <c r="F64" s="121" t="s">
        <v>150</v>
      </c>
      <c r="G64" s="122" t="s">
        <v>151</v>
      </c>
      <c r="H64" s="119" t="s">
        <v>142</v>
      </c>
      <c r="I64" s="123" t="s">
        <v>49</v>
      </c>
      <c r="J64" s="124">
        <v>30.5</v>
      </c>
      <c r="K64" s="125" t="s">
        <v>65</v>
      </c>
      <c r="L64" s="126">
        <v>25.5</v>
      </c>
      <c r="M64" s="125" t="s">
        <v>65</v>
      </c>
      <c r="N64" s="126">
        <v>22.5</v>
      </c>
      <c r="O64" s="125" t="s">
        <v>65</v>
      </c>
      <c r="P64" s="126" t="s">
        <v>6</v>
      </c>
      <c r="Q64" s="125" t="s">
        <v>6</v>
      </c>
      <c r="R64" s="126">
        <f t="shared" si="16"/>
        <v>26.17</v>
      </c>
      <c r="S64" s="126">
        <v>0</v>
      </c>
      <c r="T64" s="127">
        <v>25</v>
      </c>
      <c r="U64" s="128" t="s">
        <v>267</v>
      </c>
      <c r="V64" s="128" t="s">
        <v>268</v>
      </c>
      <c r="W64" s="129" t="s">
        <v>335</v>
      </c>
      <c r="X64" s="126">
        <v>29.3</v>
      </c>
      <c r="Y64" s="126">
        <f t="shared" si="14"/>
        <v>1308.5</v>
      </c>
      <c r="Z64" s="130"/>
      <c r="AA64" s="130"/>
      <c r="AB64" s="130"/>
      <c r="AC64" s="131">
        <f>AF64*T64</f>
        <v>1250</v>
      </c>
      <c r="AD64" s="130"/>
      <c r="AE64" s="130"/>
      <c r="AF64" s="130">
        <f t="shared" si="17"/>
        <v>50</v>
      </c>
      <c r="AG64" s="130">
        <v>40</v>
      </c>
      <c r="AH64" s="130" t="s">
        <v>6</v>
      </c>
      <c r="AI64" s="130">
        <v>10</v>
      </c>
      <c r="AJ64" s="132" t="s">
        <v>29</v>
      </c>
      <c r="AK64" s="95"/>
      <c r="AL64" s="86"/>
      <c r="AM64" s="86"/>
    </row>
    <row r="65" spans="1:39" s="160" customFormat="1" ht="76.5" thickTop="1" thickBot="1" x14ac:dyDescent="0.3">
      <c r="A65" s="118" t="s">
        <v>42</v>
      </c>
      <c r="B65" s="119" t="s">
        <v>43</v>
      </c>
      <c r="C65" s="119" t="s">
        <v>44</v>
      </c>
      <c r="D65" s="118" t="s">
        <v>232</v>
      </c>
      <c r="E65" s="120">
        <v>62</v>
      </c>
      <c r="F65" s="121" t="s">
        <v>233</v>
      </c>
      <c r="G65" s="122" t="s">
        <v>234</v>
      </c>
      <c r="H65" s="119" t="s">
        <v>142</v>
      </c>
      <c r="I65" s="123" t="s">
        <v>49</v>
      </c>
      <c r="J65" s="124">
        <v>999.8</v>
      </c>
      <c r="K65" s="125" t="s">
        <v>65</v>
      </c>
      <c r="L65" s="126">
        <v>909.36</v>
      </c>
      <c r="M65" s="125" t="s">
        <v>65</v>
      </c>
      <c r="N65" s="126">
        <v>842</v>
      </c>
      <c r="O65" s="125" t="s">
        <v>65</v>
      </c>
      <c r="P65" s="126" t="s">
        <v>6</v>
      </c>
      <c r="Q65" s="125" t="s">
        <v>6</v>
      </c>
      <c r="R65" s="126">
        <f t="shared" si="16"/>
        <v>917.05</v>
      </c>
      <c r="S65" s="126">
        <v>0</v>
      </c>
      <c r="T65" s="127">
        <v>790</v>
      </c>
      <c r="U65" s="128" t="s">
        <v>267</v>
      </c>
      <c r="V65" s="128" t="s">
        <v>268</v>
      </c>
      <c r="W65" s="129" t="s">
        <v>335</v>
      </c>
      <c r="X65" s="126">
        <v>735.9</v>
      </c>
      <c r="Y65" s="126">
        <f t="shared" si="14"/>
        <v>13755.75</v>
      </c>
      <c r="Z65" s="130"/>
      <c r="AA65" s="130"/>
      <c r="AB65" s="130"/>
      <c r="AC65" s="131">
        <f>AF65*T65</f>
        <v>11850</v>
      </c>
      <c r="AD65" s="130"/>
      <c r="AE65" s="130"/>
      <c r="AF65" s="130">
        <f t="shared" si="17"/>
        <v>15</v>
      </c>
      <c r="AG65" s="130">
        <v>15</v>
      </c>
      <c r="AH65" s="130" t="s">
        <v>6</v>
      </c>
      <c r="AI65" s="130" t="s">
        <v>6</v>
      </c>
      <c r="AJ65" s="132" t="s">
        <v>29</v>
      </c>
      <c r="AK65" s="95"/>
      <c r="AL65" s="86"/>
      <c r="AM65" s="86"/>
    </row>
    <row r="66" spans="1:39" s="160" customFormat="1" ht="30" thickTop="1" thickBot="1" x14ac:dyDescent="0.3">
      <c r="A66" s="106" t="s">
        <v>42</v>
      </c>
      <c r="B66" s="107" t="s">
        <v>43</v>
      </c>
      <c r="C66" s="107" t="s">
        <v>44</v>
      </c>
      <c r="D66" s="106" t="s">
        <v>106</v>
      </c>
      <c r="E66" s="108">
        <v>63</v>
      </c>
      <c r="F66" s="109" t="s">
        <v>107</v>
      </c>
      <c r="G66" s="110" t="s">
        <v>108</v>
      </c>
      <c r="H66" s="107" t="s">
        <v>88</v>
      </c>
      <c r="I66" s="111" t="s">
        <v>49</v>
      </c>
      <c r="J66" s="112">
        <v>4.3</v>
      </c>
      <c r="K66" s="113" t="s">
        <v>50</v>
      </c>
      <c r="L66" s="114">
        <v>6.19</v>
      </c>
      <c r="M66" s="113" t="s">
        <v>50</v>
      </c>
      <c r="N66" s="114">
        <v>5.99</v>
      </c>
      <c r="O66" s="113" t="s">
        <v>50</v>
      </c>
      <c r="P66" s="114" t="s">
        <v>6</v>
      </c>
      <c r="Q66" s="113" t="s">
        <v>6</v>
      </c>
      <c r="R66" s="114">
        <f t="shared" si="16"/>
        <v>5.49</v>
      </c>
      <c r="S66" s="114">
        <f>Y66</f>
        <v>109.80000000000001</v>
      </c>
      <c r="T66" s="115" t="s">
        <v>328</v>
      </c>
      <c r="U66" s="115"/>
      <c r="V66" s="115"/>
      <c r="W66" s="115"/>
      <c r="X66" s="114">
        <v>6.65</v>
      </c>
      <c r="Y66" s="114">
        <f t="shared" si="14"/>
        <v>109.80000000000001</v>
      </c>
      <c r="Z66" s="116"/>
      <c r="AA66" s="116"/>
      <c r="AB66" s="116"/>
      <c r="AC66" s="133"/>
      <c r="AD66" s="116"/>
      <c r="AE66" s="116"/>
      <c r="AF66" s="116">
        <f t="shared" si="17"/>
        <v>20</v>
      </c>
      <c r="AG66" s="116" t="s">
        <v>6</v>
      </c>
      <c r="AH66" s="116" t="s">
        <v>6</v>
      </c>
      <c r="AI66" s="116">
        <v>20</v>
      </c>
      <c r="AJ66" s="117" t="s">
        <v>29</v>
      </c>
      <c r="AK66" s="95"/>
      <c r="AL66" s="86"/>
      <c r="AM66" s="86"/>
    </row>
    <row r="67" spans="1:39" s="160" customFormat="1" ht="58.5" thickTop="1" thickBot="1" x14ac:dyDescent="0.3">
      <c r="A67" s="106" t="s">
        <v>42</v>
      </c>
      <c r="B67" s="107" t="s">
        <v>43</v>
      </c>
      <c r="C67" s="107" t="s">
        <v>44</v>
      </c>
      <c r="D67" s="106" t="s">
        <v>223</v>
      </c>
      <c r="E67" s="108">
        <v>64</v>
      </c>
      <c r="F67" s="109" t="s">
        <v>224</v>
      </c>
      <c r="G67" s="110" t="s">
        <v>225</v>
      </c>
      <c r="H67" s="107" t="s">
        <v>88</v>
      </c>
      <c r="I67" s="111" t="s">
        <v>161</v>
      </c>
      <c r="J67" s="112">
        <v>19.899999999999999</v>
      </c>
      <c r="K67" s="113" t="s">
        <v>50</v>
      </c>
      <c r="L67" s="114">
        <v>26.15</v>
      </c>
      <c r="M67" s="113" t="s">
        <v>50</v>
      </c>
      <c r="N67" s="114">
        <v>16.5</v>
      </c>
      <c r="O67" s="113" t="s">
        <v>50</v>
      </c>
      <c r="P67" s="114" t="s">
        <v>6</v>
      </c>
      <c r="Q67" s="113" t="s">
        <v>6</v>
      </c>
      <c r="R67" s="114">
        <f t="shared" si="16"/>
        <v>20.85</v>
      </c>
      <c r="S67" s="114">
        <f>Y67</f>
        <v>208.5</v>
      </c>
      <c r="T67" s="115" t="s">
        <v>328</v>
      </c>
      <c r="U67" s="115"/>
      <c r="V67" s="115"/>
      <c r="W67" s="115"/>
      <c r="X67" s="114">
        <v>19.7</v>
      </c>
      <c r="Y67" s="114">
        <f t="shared" si="14"/>
        <v>208.5</v>
      </c>
      <c r="Z67" s="116"/>
      <c r="AA67" s="116"/>
      <c r="AB67" s="116"/>
      <c r="AC67" s="133"/>
      <c r="AD67" s="116"/>
      <c r="AE67" s="116"/>
      <c r="AF67" s="116">
        <f t="shared" si="17"/>
        <v>10</v>
      </c>
      <c r="AG67" s="116" t="s">
        <v>6</v>
      </c>
      <c r="AH67" s="116" t="s">
        <v>6</v>
      </c>
      <c r="AI67" s="116">
        <v>10</v>
      </c>
      <c r="AJ67" s="117" t="s">
        <v>29</v>
      </c>
      <c r="AK67" s="95"/>
      <c r="AL67" s="86"/>
      <c r="AM67" s="86"/>
    </row>
    <row r="68" spans="1:39" s="160" customFormat="1" ht="30" thickTop="1" thickBot="1" x14ac:dyDescent="0.3">
      <c r="A68" s="106" t="s">
        <v>42</v>
      </c>
      <c r="B68" s="107" t="s">
        <v>43</v>
      </c>
      <c r="C68" s="107" t="s">
        <v>44</v>
      </c>
      <c r="D68" s="106" t="s">
        <v>244</v>
      </c>
      <c r="E68" s="108">
        <v>65</v>
      </c>
      <c r="F68" s="109" t="s">
        <v>245</v>
      </c>
      <c r="G68" s="110" t="s">
        <v>246</v>
      </c>
      <c r="H68" s="107" t="s">
        <v>48</v>
      </c>
      <c r="I68" s="111" t="s">
        <v>49</v>
      </c>
      <c r="J68" s="112">
        <v>47.9</v>
      </c>
      <c r="K68" s="113" t="s">
        <v>50</v>
      </c>
      <c r="L68" s="114">
        <v>26.91</v>
      </c>
      <c r="M68" s="113" t="s">
        <v>50</v>
      </c>
      <c r="N68" s="114">
        <v>39.9</v>
      </c>
      <c r="O68" s="113" t="s">
        <v>50</v>
      </c>
      <c r="P68" s="114" t="s">
        <v>6</v>
      </c>
      <c r="Q68" s="113" t="s">
        <v>6</v>
      </c>
      <c r="R68" s="114">
        <f t="shared" si="16"/>
        <v>38.24</v>
      </c>
      <c r="S68" s="114">
        <f>Y68</f>
        <v>956</v>
      </c>
      <c r="T68" s="115" t="s">
        <v>51</v>
      </c>
      <c r="U68" s="115"/>
      <c r="V68" s="115"/>
      <c r="W68" s="115"/>
      <c r="X68" s="114"/>
      <c r="Y68" s="114">
        <f t="shared" si="14"/>
        <v>956</v>
      </c>
      <c r="Z68" s="116"/>
      <c r="AA68" s="116"/>
      <c r="AB68" s="116"/>
      <c r="AC68" s="133"/>
      <c r="AD68" s="116"/>
      <c r="AE68" s="116"/>
      <c r="AF68" s="116">
        <f t="shared" si="17"/>
        <v>25</v>
      </c>
      <c r="AG68" s="116" t="s">
        <v>6</v>
      </c>
      <c r="AH68" s="116" t="s">
        <v>6</v>
      </c>
      <c r="AI68" s="116">
        <v>25</v>
      </c>
      <c r="AJ68" s="117" t="s">
        <v>29</v>
      </c>
      <c r="AK68" s="95"/>
      <c r="AL68" s="86"/>
      <c r="AM68" s="86"/>
    </row>
    <row r="69" spans="1:39" s="160" customFormat="1" ht="30" thickTop="1" thickBot="1" x14ac:dyDescent="0.3">
      <c r="A69" s="106" t="s">
        <v>42</v>
      </c>
      <c r="B69" s="107" t="s">
        <v>43</v>
      </c>
      <c r="C69" s="107" t="s">
        <v>44</v>
      </c>
      <c r="D69" s="106" t="s">
        <v>247</v>
      </c>
      <c r="E69" s="108">
        <v>66</v>
      </c>
      <c r="F69" s="109" t="s">
        <v>248</v>
      </c>
      <c r="G69" s="110" t="s">
        <v>249</v>
      </c>
      <c r="H69" s="107" t="s">
        <v>88</v>
      </c>
      <c r="I69" s="111" t="s">
        <v>49</v>
      </c>
      <c r="J69" s="112">
        <v>9.9</v>
      </c>
      <c r="K69" s="113" t="s">
        <v>50</v>
      </c>
      <c r="L69" s="114">
        <v>16.11</v>
      </c>
      <c r="M69" s="113" t="s">
        <v>50</v>
      </c>
      <c r="N69" s="114">
        <v>11.9</v>
      </c>
      <c r="O69" s="113" t="s">
        <v>50</v>
      </c>
      <c r="P69" s="114" t="s">
        <v>6</v>
      </c>
      <c r="Q69" s="113" t="s">
        <v>6</v>
      </c>
      <c r="R69" s="114">
        <f t="shared" si="16"/>
        <v>12.64</v>
      </c>
      <c r="S69" s="114">
        <f>Y69</f>
        <v>316</v>
      </c>
      <c r="T69" s="115" t="s">
        <v>51</v>
      </c>
      <c r="U69" s="115"/>
      <c r="V69" s="115"/>
      <c r="W69" s="115"/>
      <c r="X69" s="114"/>
      <c r="Y69" s="114">
        <f t="shared" si="14"/>
        <v>316</v>
      </c>
      <c r="Z69" s="116"/>
      <c r="AA69" s="116"/>
      <c r="AB69" s="116"/>
      <c r="AC69" s="133"/>
      <c r="AD69" s="116"/>
      <c r="AE69" s="116"/>
      <c r="AF69" s="116">
        <f t="shared" si="17"/>
        <v>25</v>
      </c>
      <c r="AG69" s="116" t="s">
        <v>6</v>
      </c>
      <c r="AH69" s="116" t="s">
        <v>6</v>
      </c>
      <c r="AI69" s="116">
        <v>25</v>
      </c>
      <c r="AJ69" s="117" t="s">
        <v>29</v>
      </c>
      <c r="AK69" s="95"/>
      <c r="AL69" s="86"/>
      <c r="AM69" s="86"/>
    </row>
    <row r="70" spans="1:39" ht="24.75" thickTop="1" thickBot="1" x14ac:dyDescent="0.3">
      <c r="A70" s="135"/>
      <c r="B70" s="125"/>
      <c r="C70" s="136"/>
      <c r="D70" s="136"/>
      <c r="E70" s="136"/>
      <c r="F70" s="136"/>
      <c r="G70" s="136"/>
      <c r="H70" s="136"/>
      <c r="I70" s="136"/>
      <c r="J70" s="136"/>
      <c r="K70" s="136"/>
      <c r="L70" s="136"/>
      <c r="M70" s="136"/>
      <c r="N70" s="136"/>
      <c r="O70" s="136"/>
      <c r="P70" s="136"/>
      <c r="Q70" s="136"/>
      <c r="R70" s="136" t="s">
        <v>341</v>
      </c>
      <c r="S70" s="137">
        <f>SUM(S4:S69)</f>
        <v>101687.05</v>
      </c>
      <c r="T70" s="125"/>
      <c r="U70" s="125"/>
      <c r="V70" s="125"/>
      <c r="W70" s="125"/>
      <c r="X70" s="125"/>
      <c r="Y70" s="138">
        <f>SUM(Y4:Y69)</f>
        <v>215502.98</v>
      </c>
      <c r="Z70" s="139"/>
      <c r="AA70" s="139"/>
      <c r="AB70" s="139"/>
      <c r="AC70" s="140">
        <f>SUM(AC4:AC69)</f>
        <v>97196.7</v>
      </c>
      <c r="AD70" s="139"/>
      <c r="AE70" s="139"/>
      <c r="AF70" s="139">
        <f>SUM(AF4:AF69)</f>
        <v>1733</v>
      </c>
      <c r="AG70" s="161"/>
      <c r="AH70" s="161"/>
      <c r="AI70" s="161"/>
      <c r="AJ70" s="141"/>
      <c r="AK70" s="86"/>
      <c r="AL70" s="86"/>
      <c r="AM70" s="86"/>
    </row>
    <row r="71" spans="1:39" ht="16.5" thickTop="1" thickBot="1" x14ac:dyDescent="0.3">
      <c r="A71" s="142"/>
      <c r="B71" s="143"/>
      <c r="C71" s="143"/>
      <c r="D71" s="144"/>
      <c r="E71" s="144"/>
      <c r="F71" s="145"/>
      <c r="G71" s="92"/>
      <c r="H71" s="88"/>
      <c r="I71" s="97"/>
      <c r="J71" s="146"/>
      <c r="K71" s="147"/>
      <c r="L71" s="146"/>
      <c r="M71" s="147"/>
      <c r="N71" s="146"/>
      <c r="O71" s="147"/>
      <c r="P71" s="146"/>
      <c r="Q71" s="147"/>
      <c r="R71" s="147"/>
      <c r="S71" s="147"/>
      <c r="T71" s="147"/>
      <c r="U71" s="147"/>
      <c r="V71" s="147"/>
      <c r="W71" s="129"/>
      <c r="X71" s="147"/>
      <c r="Y71" s="148"/>
      <c r="Z71" s="149"/>
      <c r="AA71" s="149"/>
      <c r="AB71" s="148"/>
      <c r="AC71" s="148"/>
      <c r="AD71" s="148"/>
      <c r="AE71" s="148"/>
      <c r="AF71" s="150"/>
      <c r="AG71" s="97"/>
      <c r="AH71" s="97"/>
      <c r="AI71" s="97"/>
      <c r="AJ71" s="97"/>
      <c r="AK71" s="86"/>
      <c r="AL71" s="86"/>
      <c r="AM71" s="86"/>
    </row>
    <row r="72" spans="1:39" ht="16.5" thickTop="1" thickBot="1" x14ac:dyDescent="0.3">
      <c r="D72" s="144"/>
      <c r="E72" s="144"/>
      <c r="F72" s="145"/>
      <c r="G72" s="92"/>
      <c r="H72" s="88"/>
      <c r="I72" s="97"/>
      <c r="J72" s="146"/>
      <c r="K72" s="147"/>
      <c r="L72" s="146"/>
      <c r="M72" s="147"/>
      <c r="N72" s="146"/>
      <c r="O72" s="147"/>
      <c r="P72" s="146"/>
      <c r="Q72" s="147"/>
      <c r="R72" s="147"/>
      <c r="S72" s="147"/>
      <c r="T72" s="147"/>
      <c r="U72" s="147"/>
      <c r="V72" s="147"/>
      <c r="W72" s="147"/>
      <c r="X72" s="147"/>
      <c r="Y72" s="148"/>
      <c r="Z72" s="149"/>
      <c r="AA72" s="149"/>
      <c r="AB72" s="148"/>
      <c r="AC72" s="148"/>
      <c r="AD72" s="148"/>
      <c r="AE72" s="148"/>
      <c r="AF72" s="150"/>
      <c r="AG72" s="97"/>
      <c r="AH72" s="97"/>
      <c r="AI72" s="97"/>
      <c r="AJ72" s="97"/>
      <c r="AK72" s="86"/>
      <c r="AL72" s="86"/>
      <c r="AM72" s="86"/>
    </row>
    <row r="73" spans="1:39" ht="16.5" thickTop="1" thickBot="1" x14ac:dyDescent="0.3">
      <c r="C73" s="151" t="s">
        <v>342</v>
      </c>
      <c r="D73" s="144"/>
      <c r="E73" s="144"/>
      <c r="F73" s="145"/>
      <c r="G73" s="92"/>
      <c r="H73" s="88"/>
      <c r="I73" s="97"/>
      <c r="J73" s="146"/>
      <c r="K73" s="147"/>
      <c r="L73" s="146"/>
      <c r="M73" s="147"/>
      <c r="N73" s="146"/>
      <c r="O73" s="147"/>
      <c r="P73" s="146"/>
      <c r="Q73" s="147"/>
      <c r="R73" s="147"/>
      <c r="S73" s="147"/>
      <c r="T73" s="147"/>
      <c r="U73" s="147"/>
      <c r="V73" s="147"/>
      <c r="W73" s="147"/>
      <c r="X73" s="147"/>
      <c r="Y73" s="148"/>
      <c r="Z73" s="149"/>
      <c r="AA73" s="149"/>
      <c r="AB73" s="148"/>
      <c r="AC73" s="148"/>
      <c r="AD73" s="148"/>
      <c r="AE73" s="148"/>
      <c r="AF73" s="150"/>
      <c r="AG73" s="97"/>
      <c r="AH73" s="97"/>
      <c r="AI73" s="97"/>
      <c r="AJ73" s="97"/>
      <c r="AK73" s="86"/>
      <c r="AL73" s="86"/>
      <c r="AM73" s="86"/>
    </row>
    <row r="74" spans="1:39" ht="16.5" thickTop="1" thickBot="1" x14ac:dyDescent="0.3">
      <c r="A74" s="162" t="s">
        <v>343</v>
      </c>
      <c r="B74" s="162"/>
      <c r="C74" s="152">
        <v>52</v>
      </c>
      <c r="D74" s="144"/>
      <c r="E74" s="144"/>
      <c r="F74" s="145"/>
      <c r="G74" s="92"/>
      <c r="H74" s="88"/>
      <c r="I74" s="97"/>
      <c r="J74" s="146"/>
      <c r="K74" s="147"/>
      <c r="L74" s="146"/>
      <c r="M74" s="147"/>
      <c r="N74" s="146"/>
      <c r="O74" s="147"/>
      <c r="P74" s="146"/>
      <c r="Q74" s="147"/>
      <c r="R74" s="147"/>
      <c r="S74" s="147"/>
      <c r="T74" s="147"/>
      <c r="U74" s="147"/>
      <c r="V74" s="147"/>
      <c r="W74" s="147"/>
      <c r="X74" s="147"/>
      <c r="Y74" s="148"/>
      <c r="Z74" s="149"/>
      <c r="AA74" s="149"/>
      <c r="AB74" s="148"/>
      <c r="AC74" s="148"/>
      <c r="AD74" s="148"/>
      <c r="AE74" s="148"/>
      <c r="AF74" s="150"/>
      <c r="AG74" s="97"/>
      <c r="AH74" s="97"/>
      <c r="AI74" s="97"/>
      <c r="AJ74" s="97"/>
      <c r="AK74" s="86"/>
      <c r="AL74" s="86"/>
      <c r="AM74" s="86"/>
    </row>
    <row r="75" spans="1:39" ht="16.5" thickTop="1" thickBot="1" x14ac:dyDescent="0.3">
      <c r="A75" s="153" t="s">
        <v>344</v>
      </c>
      <c r="B75" s="154" t="s">
        <v>345</v>
      </c>
      <c r="C75" s="151" t="s">
        <v>346</v>
      </c>
      <c r="D75" s="144"/>
      <c r="E75" s="144"/>
      <c r="F75" s="145"/>
      <c r="G75" s="92"/>
      <c r="H75" s="88"/>
      <c r="I75" s="97"/>
      <c r="J75" s="146"/>
      <c r="K75" s="147"/>
      <c r="L75" s="146"/>
      <c r="M75" s="147"/>
      <c r="N75" s="146"/>
      <c r="O75" s="147"/>
      <c r="P75" s="146"/>
      <c r="Q75" s="147"/>
      <c r="R75" s="147"/>
      <c r="S75" s="147"/>
      <c r="T75" s="147"/>
      <c r="U75" s="147"/>
      <c r="V75" s="147"/>
      <c r="W75" s="147"/>
      <c r="X75" s="147"/>
      <c r="Y75" s="148"/>
      <c r="Z75" s="149"/>
      <c r="AA75" s="149"/>
      <c r="AB75" s="148"/>
      <c r="AC75" s="148"/>
      <c r="AD75" s="148"/>
      <c r="AE75" s="148"/>
      <c r="AF75" s="150"/>
      <c r="AG75" s="97"/>
      <c r="AH75" s="97"/>
      <c r="AI75" s="97"/>
      <c r="AJ75" s="97"/>
      <c r="AK75" s="86"/>
      <c r="AL75" s="86"/>
      <c r="AM75" s="86"/>
    </row>
    <row r="76" spans="1:39" ht="40.5" thickTop="1" thickBot="1" x14ac:dyDescent="0.3">
      <c r="A76" s="155" t="s">
        <v>51</v>
      </c>
      <c r="B76" s="156">
        <v>23</v>
      </c>
      <c r="C76" s="157">
        <f>B76/C74</f>
        <v>0.44230769230769229</v>
      </c>
      <c r="D76" s="144"/>
      <c r="E76" s="144"/>
      <c r="F76" s="145"/>
      <c r="G76" s="92"/>
      <c r="H76" s="88"/>
      <c r="I76" s="97"/>
      <c r="J76" s="146"/>
      <c r="K76" s="147"/>
      <c r="L76" s="146"/>
      <c r="M76" s="147"/>
      <c r="N76" s="146"/>
      <c r="O76" s="147"/>
      <c r="P76" s="146"/>
      <c r="Q76" s="147"/>
      <c r="R76" s="147"/>
      <c r="S76" s="147"/>
      <c r="T76" s="147"/>
      <c r="U76" s="147"/>
      <c r="V76" s="147"/>
      <c r="W76" s="147"/>
      <c r="X76" s="147"/>
      <c r="Y76" s="148"/>
      <c r="Z76" s="149"/>
      <c r="AA76" s="149"/>
      <c r="AB76" s="148"/>
      <c r="AC76" s="148"/>
      <c r="AD76" s="148"/>
      <c r="AE76" s="148"/>
      <c r="AF76" s="150"/>
      <c r="AG76" s="97"/>
      <c r="AH76" s="97"/>
      <c r="AI76" s="97"/>
      <c r="AJ76" s="97"/>
      <c r="AK76" s="86"/>
      <c r="AL76" s="86"/>
      <c r="AM76" s="86"/>
    </row>
    <row r="77" spans="1:39" ht="62.25" thickTop="1" thickBot="1" x14ac:dyDescent="0.3">
      <c r="A77" s="158" t="s">
        <v>347</v>
      </c>
      <c r="B77" s="156">
        <v>29</v>
      </c>
      <c r="C77" s="157">
        <f>B77/C74</f>
        <v>0.55769230769230771</v>
      </c>
      <c r="D77" s="144"/>
      <c r="E77" s="144"/>
      <c r="F77" s="145"/>
      <c r="G77" s="92"/>
      <c r="H77" s="88"/>
      <c r="I77" s="97"/>
      <c r="J77" s="146"/>
      <c r="K77" s="147"/>
      <c r="L77" s="146"/>
      <c r="M77" s="147"/>
      <c r="N77" s="146"/>
      <c r="O77" s="147"/>
      <c r="P77" s="146"/>
      <c r="Q77" s="147"/>
      <c r="R77" s="147"/>
      <c r="S77" s="147"/>
      <c r="T77" s="147"/>
      <c r="U77" s="147"/>
      <c r="V77" s="147"/>
      <c r="W77" s="147"/>
      <c r="X77" s="147"/>
      <c r="Y77" s="148"/>
      <c r="Z77" s="149"/>
      <c r="AA77" s="149"/>
      <c r="AB77" s="148"/>
      <c r="AC77" s="148"/>
      <c r="AD77" s="148"/>
      <c r="AE77" s="148"/>
      <c r="AF77" s="150"/>
      <c r="AG77" s="97"/>
      <c r="AH77" s="97"/>
      <c r="AI77" s="97"/>
      <c r="AJ77" s="97"/>
      <c r="AK77" s="86"/>
      <c r="AL77" s="86"/>
      <c r="AM77" s="86"/>
    </row>
    <row r="78" spans="1:39" ht="15.75" thickTop="1" x14ac:dyDescent="0.25">
      <c r="D78" s="144"/>
      <c r="E78" s="144"/>
      <c r="F78" s="145"/>
      <c r="G78" s="92"/>
      <c r="H78" s="88"/>
      <c r="I78" s="97"/>
      <c r="J78" s="146"/>
      <c r="K78" s="147"/>
      <c r="L78" s="146"/>
      <c r="M78" s="147"/>
      <c r="N78" s="146"/>
      <c r="O78" s="147"/>
      <c r="P78" s="146"/>
      <c r="Q78" s="147"/>
      <c r="R78" s="147"/>
      <c r="S78" s="147"/>
      <c r="T78" s="147"/>
      <c r="U78" s="147"/>
      <c r="V78" s="147"/>
      <c r="W78" s="147"/>
      <c r="X78" s="147"/>
      <c r="Y78" s="148"/>
      <c r="Z78" s="149"/>
      <c r="AA78" s="149"/>
      <c r="AB78" s="148"/>
      <c r="AC78" s="148"/>
      <c r="AD78" s="148"/>
      <c r="AE78" s="148"/>
      <c r="AF78" s="150"/>
      <c r="AG78" s="97"/>
      <c r="AH78" s="97"/>
      <c r="AI78" s="97"/>
      <c r="AJ78" s="97"/>
      <c r="AK78" s="86"/>
      <c r="AL78" s="86"/>
      <c r="AM78" s="86"/>
    </row>
    <row r="79" spans="1:39" x14ac:dyDescent="0.25">
      <c r="A79" s="142"/>
      <c r="B79" s="143"/>
      <c r="C79" s="143"/>
      <c r="D79" s="144"/>
      <c r="E79" s="144"/>
      <c r="F79" s="145"/>
      <c r="G79" s="92"/>
      <c r="H79" s="88"/>
      <c r="I79" s="97"/>
      <c r="J79" s="146"/>
      <c r="K79" s="147"/>
      <c r="L79" s="146"/>
      <c r="M79" s="147"/>
      <c r="N79" s="146"/>
      <c r="O79" s="147"/>
      <c r="P79" s="146"/>
      <c r="Q79" s="147"/>
      <c r="R79" s="147"/>
      <c r="S79" s="147"/>
      <c r="T79" s="147"/>
      <c r="U79" s="147"/>
      <c r="V79" s="147"/>
      <c r="W79" s="147"/>
      <c r="X79" s="147"/>
      <c r="Y79" s="148"/>
      <c r="Z79" s="149"/>
      <c r="AA79" s="149"/>
      <c r="AB79" s="148"/>
      <c r="AC79" s="148"/>
      <c r="AD79" s="148"/>
      <c r="AE79" s="148"/>
      <c r="AF79" s="150"/>
      <c r="AG79" s="97"/>
      <c r="AH79" s="97"/>
      <c r="AI79" s="97"/>
      <c r="AJ79" s="97"/>
      <c r="AK79" s="86"/>
      <c r="AL79" s="86"/>
      <c r="AM79" s="86"/>
    </row>
    <row r="80" spans="1:39" x14ac:dyDescent="0.25">
      <c r="A80" s="142"/>
      <c r="B80" s="143"/>
      <c r="C80" s="143"/>
      <c r="D80" s="144"/>
      <c r="E80" s="144"/>
      <c r="F80" s="145"/>
      <c r="G80" s="92"/>
      <c r="H80" s="88"/>
      <c r="I80" s="97"/>
      <c r="J80" s="146"/>
      <c r="K80" s="147"/>
      <c r="L80" s="146"/>
      <c r="M80" s="147"/>
      <c r="N80" s="146"/>
      <c r="O80" s="147"/>
      <c r="P80" s="146"/>
      <c r="Q80" s="147"/>
      <c r="R80" s="147"/>
      <c r="S80" s="147"/>
      <c r="T80" s="147"/>
      <c r="U80" s="147"/>
      <c r="V80" s="147"/>
      <c r="W80" s="147"/>
      <c r="X80" s="147"/>
      <c r="Y80" s="148"/>
      <c r="Z80" s="149"/>
      <c r="AA80" s="149"/>
      <c r="AB80" s="148"/>
      <c r="AC80" s="148"/>
      <c r="AD80" s="148"/>
      <c r="AE80" s="148"/>
      <c r="AF80" s="150"/>
      <c r="AG80" s="97"/>
      <c r="AH80" s="97"/>
      <c r="AI80" s="97"/>
      <c r="AJ80" s="97"/>
      <c r="AK80" s="86"/>
      <c r="AL80" s="86"/>
      <c r="AM80" s="86"/>
    </row>
    <row r="81" spans="1:39" x14ac:dyDescent="0.25">
      <c r="A81" s="142"/>
      <c r="B81" s="143"/>
      <c r="C81" s="143"/>
      <c r="D81" s="144"/>
      <c r="E81" s="144"/>
      <c r="F81" s="145"/>
      <c r="G81" s="92"/>
      <c r="H81" s="88"/>
      <c r="I81" s="97"/>
      <c r="J81" s="146"/>
      <c r="K81" s="147"/>
      <c r="L81" s="146"/>
      <c r="M81" s="147"/>
      <c r="N81" s="146"/>
      <c r="O81" s="147"/>
      <c r="P81" s="146"/>
      <c r="Q81" s="147"/>
      <c r="R81" s="147"/>
      <c r="S81" s="147"/>
      <c r="T81" s="147"/>
      <c r="U81" s="147"/>
      <c r="V81" s="147"/>
      <c r="W81" s="147"/>
      <c r="X81" s="147"/>
      <c r="Y81" s="148"/>
      <c r="Z81" s="149"/>
      <c r="AA81" s="149"/>
      <c r="AB81" s="148"/>
      <c r="AC81" s="148"/>
      <c r="AD81" s="148"/>
      <c r="AE81" s="148"/>
      <c r="AF81" s="150"/>
      <c r="AG81" s="97"/>
      <c r="AH81" s="97"/>
      <c r="AI81" s="97"/>
      <c r="AJ81" s="97"/>
      <c r="AK81" s="86"/>
      <c r="AL81" s="86"/>
      <c r="AM81" s="86"/>
    </row>
    <row r="82" spans="1:39" x14ac:dyDescent="0.25">
      <c r="A82" s="142"/>
      <c r="B82" s="143"/>
      <c r="C82" s="143"/>
      <c r="D82" s="144"/>
      <c r="E82" s="144"/>
      <c r="F82" s="145"/>
      <c r="G82" s="92"/>
      <c r="H82" s="88"/>
      <c r="I82" s="97"/>
      <c r="J82" s="146"/>
      <c r="K82" s="147"/>
      <c r="L82" s="146"/>
      <c r="M82" s="147"/>
      <c r="N82" s="146"/>
      <c r="O82" s="147"/>
      <c r="P82" s="146"/>
      <c r="Q82" s="147"/>
      <c r="R82" s="147"/>
      <c r="S82" s="147"/>
      <c r="T82" s="147"/>
      <c r="U82" s="147"/>
      <c r="V82" s="147"/>
      <c r="W82" s="147"/>
      <c r="X82" s="147"/>
      <c r="Y82" s="148"/>
      <c r="Z82" s="149"/>
      <c r="AA82" s="149"/>
      <c r="AB82" s="148"/>
      <c r="AC82" s="148"/>
      <c r="AD82" s="148"/>
      <c r="AE82" s="148"/>
      <c r="AF82" s="150"/>
      <c r="AG82" s="97"/>
      <c r="AH82" s="97"/>
      <c r="AI82" s="97"/>
      <c r="AJ82" s="97"/>
      <c r="AK82" s="86"/>
      <c r="AL82" s="86"/>
      <c r="AM82" s="86"/>
    </row>
    <row r="83" spans="1:39" x14ac:dyDescent="0.25">
      <c r="A83" s="142"/>
      <c r="B83" s="143"/>
      <c r="C83" s="143"/>
      <c r="D83" s="144"/>
      <c r="E83" s="144"/>
      <c r="F83" s="145"/>
      <c r="G83" s="92"/>
      <c r="H83" s="88"/>
      <c r="I83" s="97"/>
      <c r="J83" s="146"/>
      <c r="K83" s="147"/>
      <c r="L83" s="146"/>
      <c r="M83" s="147"/>
      <c r="N83" s="146"/>
      <c r="O83" s="147"/>
      <c r="P83" s="146"/>
      <c r="Q83" s="147"/>
      <c r="R83" s="147"/>
      <c r="S83" s="147"/>
      <c r="T83" s="147"/>
      <c r="U83" s="147"/>
      <c r="V83" s="147"/>
      <c r="W83" s="147"/>
      <c r="X83" s="147"/>
      <c r="Y83" s="148"/>
      <c r="Z83" s="149"/>
      <c r="AA83" s="149"/>
      <c r="AB83" s="148"/>
      <c r="AC83" s="148"/>
      <c r="AD83" s="148"/>
      <c r="AE83" s="148"/>
      <c r="AF83" s="150"/>
      <c r="AG83" s="97"/>
      <c r="AH83" s="97"/>
      <c r="AI83" s="97"/>
      <c r="AJ83" s="97"/>
      <c r="AK83" s="86"/>
      <c r="AL83" s="86"/>
      <c r="AM83" s="86"/>
    </row>
    <row r="84" spans="1:39" x14ac:dyDescent="0.25">
      <c r="A84" s="142"/>
      <c r="B84" s="143"/>
      <c r="C84" s="143"/>
      <c r="D84" s="144"/>
      <c r="E84" s="144"/>
      <c r="F84" s="145"/>
      <c r="G84" s="92"/>
      <c r="H84" s="88"/>
      <c r="I84" s="97"/>
      <c r="J84" s="146"/>
      <c r="K84" s="147"/>
      <c r="L84" s="146"/>
      <c r="M84" s="147"/>
      <c r="N84" s="146"/>
      <c r="O84" s="147"/>
      <c r="P84" s="146"/>
      <c r="Q84" s="147"/>
      <c r="R84" s="147"/>
      <c r="S84" s="147"/>
      <c r="T84" s="147"/>
      <c r="U84" s="147"/>
      <c r="V84" s="147"/>
      <c r="W84" s="147"/>
      <c r="X84" s="147"/>
      <c r="Y84" s="148"/>
      <c r="Z84" s="149"/>
      <c r="AA84" s="149"/>
      <c r="AB84" s="148"/>
      <c r="AC84" s="148"/>
      <c r="AD84" s="148"/>
      <c r="AE84" s="148"/>
      <c r="AF84" s="150"/>
      <c r="AG84" s="159"/>
      <c r="AH84" s="97"/>
      <c r="AI84" s="97"/>
      <c r="AJ84" s="97"/>
      <c r="AK84" s="86"/>
      <c r="AL84" s="86"/>
      <c r="AM84" s="86"/>
    </row>
    <row r="85" spans="1:39" x14ac:dyDescent="0.25">
      <c r="A85" s="142"/>
      <c r="B85" s="143"/>
      <c r="C85" s="143"/>
      <c r="D85" s="144"/>
      <c r="E85" s="144"/>
      <c r="F85" s="145"/>
      <c r="G85" s="92"/>
      <c r="H85" s="88"/>
      <c r="I85" s="97"/>
      <c r="J85" s="146"/>
      <c r="K85" s="147"/>
      <c r="L85" s="146"/>
      <c r="M85" s="147"/>
      <c r="N85" s="146"/>
      <c r="O85" s="147"/>
      <c r="P85" s="146"/>
      <c r="Q85" s="147"/>
      <c r="R85" s="147"/>
      <c r="S85" s="147"/>
      <c r="T85" s="147"/>
      <c r="U85" s="147"/>
      <c r="V85" s="147"/>
      <c r="W85" s="147"/>
      <c r="X85" s="147"/>
      <c r="Y85" s="148"/>
      <c r="Z85" s="149"/>
      <c r="AA85" s="149"/>
      <c r="AB85" s="148"/>
      <c r="AC85" s="148"/>
      <c r="AD85" s="148"/>
      <c r="AE85" s="148"/>
      <c r="AF85" s="150"/>
      <c r="AG85" s="97"/>
      <c r="AH85" s="97"/>
      <c r="AI85" s="97"/>
      <c r="AJ85" s="97"/>
      <c r="AK85" s="86"/>
      <c r="AL85" s="86"/>
      <c r="AM85" s="86"/>
    </row>
    <row r="86" spans="1:39" x14ac:dyDescent="0.25">
      <c r="A86" s="142"/>
      <c r="B86" s="142"/>
      <c r="C86" s="142"/>
      <c r="D86" s="144"/>
      <c r="E86" s="144"/>
      <c r="F86" s="145"/>
      <c r="G86" s="92"/>
      <c r="H86" s="88"/>
      <c r="I86" s="97"/>
      <c r="J86" s="146"/>
      <c r="K86" s="147"/>
      <c r="L86" s="146"/>
      <c r="M86" s="147"/>
      <c r="N86" s="146"/>
      <c r="O86" s="147"/>
      <c r="P86" s="146"/>
      <c r="Q86" s="147"/>
      <c r="R86" s="147"/>
      <c r="S86" s="147"/>
      <c r="T86" s="147"/>
      <c r="U86" s="147"/>
      <c r="V86" s="147"/>
      <c r="W86" s="147"/>
      <c r="X86" s="147"/>
      <c r="Y86" s="148"/>
      <c r="Z86" s="149"/>
      <c r="AA86" s="149"/>
      <c r="AB86" s="148"/>
      <c r="AC86" s="148"/>
      <c r="AD86" s="148"/>
      <c r="AE86" s="148"/>
      <c r="AF86" s="150"/>
      <c r="AG86" s="97"/>
      <c r="AH86" s="97"/>
      <c r="AI86" s="97"/>
      <c r="AJ86" s="97"/>
      <c r="AK86" s="86"/>
      <c r="AL86" s="86"/>
      <c r="AM86" s="86"/>
    </row>
    <row r="87" spans="1:39" x14ac:dyDescent="0.25">
      <c r="A87" s="142"/>
      <c r="B87" s="143"/>
      <c r="C87" s="143"/>
      <c r="D87" s="144"/>
      <c r="E87" s="144"/>
      <c r="F87" s="145"/>
      <c r="G87" s="92"/>
      <c r="H87" s="88"/>
      <c r="I87" s="97"/>
      <c r="J87" s="146"/>
      <c r="K87" s="147"/>
      <c r="L87" s="146"/>
      <c r="M87" s="147"/>
      <c r="N87" s="146"/>
      <c r="O87" s="147"/>
      <c r="P87" s="146"/>
      <c r="Q87" s="147"/>
      <c r="R87" s="147"/>
      <c r="S87" s="147"/>
      <c r="T87" s="147"/>
      <c r="U87" s="147"/>
      <c r="V87" s="147"/>
      <c r="W87" s="147"/>
      <c r="X87" s="147"/>
      <c r="Y87" s="148"/>
      <c r="Z87" s="149"/>
      <c r="AA87" s="149"/>
      <c r="AB87" s="148"/>
      <c r="AC87" s="148"/>
      <c r="AD87" s="148"/>
      <c r="AE87" s="148"/>
      <c r="AF87" s="150"/>
      <c r="AG87" s="97"/>
      <c r="AH87" s="97"/>
      <c r="AI87" s="97"/>
      <c r="AJ87" s="97"/>
      <c r="AK87" s="86"/>
      <c r="AL87" s="86"/>
      <c r="AM87" s="86"/>
    </row>
    <row r="88" spans="1:39" x14ac:dyDescent="0.25">
      <c r="A88" s="142"/>
      <c r="B88" s="143"/>
      <c r="C88" s="143"/>
      <c r="D88" s="144"/>
      <c r="E88" s="144"/>
      <c r="F88" s="145"/>
      <c r="G88" s="92"/>
      <c r="H88" s="88"/>
      <c r="I88" s="97"/>
      <c r="J88" s="146"/>
      <c r="K88" s="147"/>
      <c r="L88" s="146"/>
      <c r="M88" s="147"/>
      <c r="N88" s="146"/>
      <c r="O88" s="147"/>
      <c r="P88" s="146"/>
      <c r="Q88" s="147"/>
      <c r="R88" s="147"/>
      <c r="S88" s="147"/>
      <c r="T88" s="147"/>
      <c r="U88" s="147"/>
      <c r="V88" s="147"/>
      <c r="W88" s="147"/>
      <c r="X88" s="147"/>
      <c r="Y88" s="148"/>
      <c r="Z88" s="149"/>
      <c r="AA88" s="149"/>
      <c r="AB88" s="148"/>
      <c r="AC88" s="148"/>
      <c r="AD88" s="148"/>
      <c r="AE88" s="148"/>
      <c r="AF88" s="150"/>
      <c r="AG88" s="97"/>
      <c r="AH88" s="97"/>
      <c r="AI88" s="97"/>
      <c r="AJ88" s="97"/>
      <c r="AK88" s="86"/>
      <c r="AL88" s="86"/>
      <c r="AM88" s="86"/>
    </row>
    <row r="89" spans="1:39" x14ac:dyDescent="0.25">
      <c r="A89" s="142"/>
      <c r="B89" s="143"/>
      <c r="C89" s="143"/>
      <c r="D89" s="144"/>
      <c r="E89" s="144"/>
      <c r="F89" s="145"/>
      <c r="G89" s="92"/>
      <c r="H89" s="88"/>
      <c r="I89" s="97"/>
      <c r="J89" s="146"/>
      <c r="K89" s="147"/>
      <c r="L89" s="146"/>
      <c r="M89" s="147"/>
      <c r="N89" s="146"/>
      <c r="O89" s="147"/>
      <c r="P89" s="146"/>
      <c r="Q89" s="147"/>
      <c r="R89" s="147"/>
      <c r="S89" s="147"/>
      <c r="T89" s="147"/>
      <c r="U89" s="147"/>
      <c r="V89" s="147"/>
      <c r="W89" s="147"/>
      <c r="X89" s="147"/>
      <c r="Y89" s="148"/>
      <c r="Z89" s="149"/>
      <c r="AA89" s="149"/>
      <c r="AB89" s="148"/>
      <c r="AC89" s="148"/>
      <c r="AD89" s="148"/>
      <c r="AE89" s="148"/>
      <c r="AF89" s="150"/>
      <c r="AG89" s="97"/>
      <c r="AH89" s="97"/>
      <c r="AI89" s="97"/>
      <c r="AJ89" s="97"/>
      <c r="AK89" s="86"/>
      <c r="AL89" s="86"/>
      <c r="AM89" s="86"/>
    </row>
    <row r="90" spans="1:39" x14ac:dyDescent="0.25">
      <c r="A90" s="142"/>
      <c r="B90" s="143"/>
      <c r="C90" s="143"/>
      <c r="D90" s="144"/>
      <c r="E90" s="144"/>
      <c r="F90" s="145"/>
      <c r="G90" s="92"/>
      <c r="H90" s="88"/>
      <c r="I90" s="97"/>
      <c r="J90" s="146"/>
      <c r="K90" s="147"/>
      <c r="L90" s="146"/>
      <c r="M90" s="147"/>
      <c r="N90" s="146"/>
      <c r="O90" s="147"/>
      <c r="P90" s="146"/>
      <c r="Q90" s="147"/>
      <c r="R90" s="147"/>
      <c r="S90" s="147"/>
      <c r="T90" s="147"/>
      <c r="U90" s="147"/>
      <c r="V90" s="147"/>
      <c r="W90" s="147"/>
      <c r="X90" s="147"/>
      <c r="Y90" s="148"/>
      <c r="Z90" s="149"/>
      <c r="AA90" s="149"/>
      <c r="AB90" s="148"/>
      <c r="AC90" s="148"/>
      <c r="AD90" s="148"/>
      <c r="AE90" s="148"/>
      <c r="AF90" s="150"/>
      <c r="AG90" s="97"/>
      <c r="AH90" s="97"/>
      <c r="AI90" s="97"/>
      <c r="AJ90" s="97"/>
      <c r="AK90" s="86"/>
      <c r="AL90" s="86"/>
      <c r="AM90" s="86"/>
    </row>
    <row r="91" spans="1:39" x14ac:dyDescent="0.25">
      <c r="A91" s="142"/>
      <c r="B91" s="143"/>
      <c r="C91" s="143"/>
      <c r="D91" s="144"/>
      <c r="E91" s="144"/>
      <c r="F91" s="145"/>
      <c r="G91" s="92"/>
      <c r="H91" s="88"/>
      <c r="I91" s="97"/>
      <c r="J91" s="146"/>
      <c r="K91" s="147"/>
      <c r="L91" s="146"/>
      <c r="M91" s="147"/>
      <c r="N91" s="146"/>
      <c r="O91" s="147"/>
      <c r="P91" s="146"/>
      <c r="Q91" s="147"/>
      <c r="R91" s="147"/>
      <c r="S91" s="147"/>
      <c r="T91" s="147"/>
      <c r="U91" s="147"/>
      <c r="V91" s="147"/>
      <c r="W91" s="147"/>
      <c r="X91" s="147"/>
      <c r="Y91" s="148"/>
      <c r="Z91" s="149"/>
      <c r="AA91" s="149"/>
      <c r="AB91" s="148"/>
      <c r="AC91" s="148"/>
      <c r="AD91" s="148"/>
      <c r="AE91" s="148"/>
      <c r="AF91" s="150"/>
      <c r="AG91" s="97"/>
      <c r="AH91" s="97"/>
      <c r="AI91" s="97"/>
      <c r="AJ91" s="97"/>
      <c r="AK91" s="86"/>
      <c r="AL91" s="86"/>
      <c r="AM91" s="86"/>
    </row>
    <row r="92" spans="1:39" x14ac:dyDescent="0.25">
      <c r="A92" s="142"/>
      <c r="B92" s="143"/>
      <c r="C92" s="143"/>
      <c r="D92" s="144"/>
      <c r="E92" s="144"/>
      <c r="F92" s="145"/>
      <c r="G92" s="92"/>
      <c r="H92" s="88"/>
      <c r="I92" s="97"/>
      <c r="J92" s="146"/>
      <c r="K92" s="147"/>
      <c r="L92" s="146"/>
      <c r="M92" s="147"/>
      <c r="N92" s="146"/>
      <c r="O92" s="147"/>
      <c r="P92" s="146"/>
      <c r="Q92" s="147"/>
      <c r="R92" s="147"/>
      <c r="S92" s="147"/>
      <c r="T92" s="147"/>
      <c r="U92" s="147"/>
      <c r="V92" s="147"/>
      <c r="W92" s="147"/>
      <c r="X92" s="147"/>
      <c r="Y92" s="148"/>
      <c r="Z92" s="149"/>
      <c r="AA92" s="149"/>
      <c r="AB92" s="148"/>
      <c r="AC92" s="148"/>
      <c r="AD92" s="148"/>
      <c r="AE92" s="148"/>
      <c r="AF92" s="150"/>
      <c r="AG92" s="97"/>
      <c r="AH92" s="97"/>
      <c r="AI92" s="97"/>
      <c r="AJ92" s="97"/>
      <c r="AK92" s="86"/>
      <c r="AL92" s="86"/>
      <c r="AM92" s="86"/>
    </row>
    <row r="93" spans="1:39" x14ac:dyDescent="0.25">
      <c r="A93" s="142"/>
      <c r="B93" s="143"/>
      <c r="C93" s="143"/>
      <c r="D93" s="144"/>
      <c r="E93" s="144"/>
      <c r="F93" s="145"/>
      <c r="G93" s="92"/>
      <c r="H93" s="88"/>
      <c r="I93" s="97"/>
      <c r="J93" s="146"/>
      <c r="K93" s="147"/>
      <c r="L93" s="146"/>
      <c r="M93" s="147"/>
      <c r="N93" s="146"/>
      <c r="O93" s="147"/>
      <c r="P93" s="146"/>
      <c r="Q93" s="147"/>
      <c r="R93" s="147"/>
      <c r="S93" s="147"/>
      <c r="T93" s="147"/>
      <c r="U93" s="147"/>
      <c r="V93" s="147"/>
      <c r="W93" s="147"/>
      <c r="X93" s="147"/>
      <c r="Y93" s="148"/>
      <c r="Z93" s="149"/>
      <c r="AA93" s="149"/>
      <c r="AB93" s="148"/>
      <c r="AC93" s="148"/>
      <c r="AD93" s="148"/>
      <c r="AE93" s="148"/>
      <c r="AF93" s="150"/>
      <c r="AG93" s="97"/>
      <c r="AH93" s="97"/>
      <c r="AI93" s="97"/>
      <c r="AJ93" s="97"/>
      <c r="AK93" s="86"/>
      <c r="AL93" s="86"/>
      <c r="AM93" s="86"/>
    </row>
    <row r="94" spans="1:39" x14ac:dyDescent="0.25">
      <c r="A94" s="142"/>
      <c r="B94" s="143"/>
      <c r="C94" s="143"/>
      <c r="D94" s="144"/>
      <c r="E94" s="144"/>
      <c r="F94" s="145"/>
      <c r="G94" s="92"/>
      <c r="H94" s="88"/>
      <c r="I94" s="97"/>
      <c r="J94" s="146"/>
      <c r="K94" s="147"/>
      <c r="L94" s="146"/>
      <c r="M94" s="147"/>
      <c r="N94" s="146"/>
      <c r="O94" s="147"/>
      <c r="P94" s="146"/>
      <c r="Q94" s="147"/>
      <c r="R94" s="147"/>
      <c r="S94" s="147"/>
      <c r="T94" s="147"/>
      <c r="U94" s="147"/>
      <c r="V94" s="147"/>
      <c r="W94" s="147"/>
      <c r="X94" s="147"/>
      <c r="Y94" s="148"/>
      <c r="Z94" s="149"/>
      <c r="AA94" s="149"/>
      <c r="AB94" s="148"/>
      <c r="AC94" s="148"/>
      <c r="AD94" s="148"/>
      <c r="AE94" s="148"/>
      <c r="AF94" s="150"/>
      <c r="AG94" s="97"/>
      <c r="AH94" s="97"/>
      <c r="AI94" s="97"/>
      <c r="AJ94" s="97"/>
      <c r="AK94" s="86"/>
      <c r="AL94" s="86"/>
      <c r="AM94" s="86"/>
    </row>
    <row r="95" spans="1:39" x14ac:dyDescent="0.25">
      <c r="A95" s="142"/>
      <c r="B95" s="143"/>
      <c r="C95" s="143"/>
      <c r="D95" s="144"/>
      <c r="E95" s="144"/>
      <c r="F95" s="145"/>
      <c r="G95" s="92"/>
      <c r="H95" s="88"/>
      <c r="I95" s="97"/>
      <c r="J95" s="146"/>
      <c r="K95" s="147"/>
      <c r="L95" s="146"/>
      <c r="M95" s="147"/>
      <c r="N95" s="146"/>
      <c r="O95" s="147"/>
      <c r="P95" s="146"/>
      <c r="Q95" s="147"/>
      <c r="R95" s="147"/>
      <c r="S95" s="147"/>
      <c r="T95" s="147"/>
      <c r="U95" s="147"/>
      <c r="V95" s="147"/>
      <c r="W95" s="147"/>
      <c r="X95" s="147"/>
      <c r="Y95" s="148"/>
      <c r="Z95" s="149"/>
      <c r="AA95" s="149"/>
      <c r="AB95" s="148"/>
      <c r="AC95" s="148"/>
      <c r="AD95" s="148"/>
      <c r="AE95" s="148"/>
      <c r="AF95" s="150"/>
      <c r="AG95" s="97"/>
      <c r="AH95" s="97"/>
      <c r="AI95" s="97"/>
      <c r="AJ95" s="97"/>
      <c r="AK95" s="86"/>
      <c r="AL95" s="86"/>
      <c r="AM95" s="86"/>
    </row>
    <row r="96" spans="1:39" x14ac:dyDescent="0.25">
      <c r="A96" s="142"/>
      <c r="B96" s="143"/>
      <c r="C96" s="143"/>
      <c r="D96" s="144"/>
      <c r="E96" s="144"/>
      <c r="F96" s="145"/>
      <c r="G96" s="92"/>
      <c r="H96" s="88"/>
      <c r="I96" s="97"/>
      <c r="J96" s="146"/>
      <c r="K96" s="147"/>
      <c r="L96" s="146"/>
      <c r="M96" s="147"/>
      <c r="N96" s="146"/>
      <c r="O96" s="147"/>
      <c r="P96" s="146"/>
      <c r="Q96" s="147"/>
      <c r="R96" s="147"/>
      <c r="S96" s="147"/>
      <c r="T96" s="147"/>
      <c r="U96" s="147"/>
      <c r="V96" s="147"/>
      <c r="W96" s="147"/>
      <c r="X96" s="147"/>
      <c r="Y96" s="148"/>
      <c r="Z96" s="149"/>
      <c r="AA96" s="149"/>
      <c r="AB96" s="148"/>
      <c r="AC96" s="148"/>
      <c r="AD96" s="148"/>
      <c r="AE96" s="148"/>
      <c r="AF96" s="150"/>
      <c r="AG96" s="97"/>
      <c r="AH96" s="97"/>
      <c r="AI96" s="97"/>
      <c r="AJ96" s="97"/>
      <c r="AK96" s="86"/>
      <c r="AL96" s="86"/>
      <c r="AM96" s="86"/>
    </row>
    <row r="97" spans="1:39" x14ac:dyDescent="0.25">
      <c r="A97" s="142"/>
      <c r="B97" s="143"/>
      <c r="C97" s="143"/>
      <c r="D97" s="144"/>
      <c r="E97" s="144"/>
      <c r="F97" s="145"/>
      <c r="G97" s="92"/>
      <c r="H97" s="88"/>
      <c r="I97" s="97"/>
      <c r="J97" s="146"/>
      <c r="K97" s="147"/>
      <c r="L97" s="146"/>
      <c r="M97" s="147"/>
      <c r="N97" s="146"/>
      <c r="O97" s="147"/>
      <c r="P97" s="146"/>
      <c r="Q97" s="147"/>
      <c r="R97" s="147"/>
      <c r="S97" s="147"/>
      <c r="T97" s="147"/>
      <c r="U97" s="147"/>
      <c r="V97" s="147"/>
      <c r="W97" s="147"/>
      <c r="X97" s="147"/>
      <c r="Y97" s="148"/>
      <c r="Z97" s="149"/>
      <c r="AA97" s="149"/>
      <c r="AB97" s="148"/>
      <c r="AC97" s="148"/>
      <c r="AD97" s="148"/>
      <c r="AE97" s="148"/>
      <c r="AF97" s="150"/>
      <c r="AG97" s="97"/>
      <c r="AH97" s="97"/>
      <c r="AI97" s="97"/>
      <c r="AJ97" s="97"/>
      <c r="AK97" s="86"/>
      <c r="AL97" s="86"/>
      <c r="AM97" s="86"/>
    </row>
    <row r="98" spans="1:39" x14ac:dyDescent="0.25">
      <c r="A98" s="142"/>
      <c r="B98" s="143"/>
      <c r="C98" s="143"/>
      <c r="D98" s="144"/>
      <c r="E98" s="144"/>
      <c r="F98" s="145"/>
      <c r="G98" s="92"/>
      <c r="H98" s="88"/>
      <c r="I98" s="97"/>
      <c r="J98" s="146"/>
      <c r="K98" s="147"/>
      <c r="L98" s="146"/>
      <c r="M98" s="147"/>
      <c r="N98" s="146"/>
      <c r="O98" s="147"/>
      <c r="P98" s="146"/>
      <c r="Q98" s="147"/>
      <c r="R98" s="147"/>
      <c r="S98" s="147"/>
      <c r="T98" s="147"/>
      <c r="U98" s="147"/>
      <c r="V98" s="147"/>
      <c r="W98" s="147"/>
      <c r="X98" s="147"/>
      <c r="Y98" s="148"/>
      <c r="Z98" s="149"/>
      <c r="AA98" s="149"/>
      <c r="AB98" s="148"/>
      <c r="AC98" s="148"/>
      <c r="AD98" s="148"/>
      <c r="AE98" s="148"/>
      <c r="AF98" s="150"/>
      <c r="AG98" s="97"/>
      <c r="AH98" s="97"/>
      <c r="AI98" s="97"/>
      <c r="AJ98" s="97"/>
      <c r="AK98" s="86"/>
      <c r="AL98" s="86"/>
      <c r="AM98" s="86"/>
    </row>
    <row r="99" spans="1:39" x14ac:dyDescent="0.25">
      <c r="A99" s="142"/>
      <c r="B99" s="143"/>
      <c r="C99" s="143"/>
      <c r="D99" s="144"/>
      <c r="E99" s="144"/>
      <c r="F99" s="145"/>
      <c r="G99" s="92"/>
      <c r="H99" s="88"/>
      <c r="I99" s="97"/>
      <c r="J99" s="146"/>
      <c r="K99" s="147"/>
      <c r="L99" s="146"/>
      <c r="M99" s="147"/>
      <c r="N99" s="146"/>
      <c r="O99" s="147"/>
      <c r="P99" s="146"/>
      <c r="Q99" s="147"/>
      <c r="R99" s="147"/>
      <c r="S99" s="147"/>
      <c r="T99" s="147"/>
      <c r="U99" s="147"/>
      <c r="V99" s="147"/>
      <c r="W99" s="147"/>
      <c r="X99" s="147"/>
      <c r="Y99" s="148"/>
      <c r="Z99" s="149"/>
      <c r="AA99" s="149"/>
      <c r="AB99" s="148"/>
      <c r="AC99" s="148"/>
      <c r="AD99" s="148"/>
      <c r="AE99" s="148"/>
      <c r="AF99" s="150"/>
      <c r="AG99" s="97"/>
      <c r="AH99" s="97"/>
      <c r="AI99" s="97"/>
      <c r="AJ99" s="97"/>
      <c r="AK99" s="86"/>
      <c r="AL99" s="86"/>
      <c r="AM99" s="86"/>
    </row>
    <row r="100" spans="1:39" x14ac:dyDescent="0.25">
      <c r="A100" s="142"/>
      <c r="B100" s="143"/>
      <c r="C100" s="143"/>
      <c r="D100" s="144"/>
      <c r="E100" s="144"/>
      <c r="F100" s="145"/>
      <c r="G100" s="92"/>
      <c r="H100" s="88"/>
      <c r="I100" s="97"/>
      <c r="J100" s="146"/>
      <c r="K100" s="147"/>
      <c r="L100" s="146"/>
      <c r="M100" s="147"/>
      <c r="N100" s="146"/>
      <c r="O100" s="147"/>
      <c r="P100" s="146"/>
      <c r="Q100" s="147"/>
      <c r="R100" s="147"/>
      <c r="S100" s="147"/>
      <c r="T100" s="147"/>
      <c r="U100" s="147"/>
      <c r="V100" s="147"/>
      <c r="W100" s="147"/>
      <c r="X100" s="147"/>
      <c r="Y100" s="148"/>
      <c r="Z100" s="149"/>
      <c r="AA100" s="149"/>
      <c r="AB100" s="148"/>
      <c r="AC100" s="148"/>
      <c r="AD100" s="148"/>
      <c r="AE100" s="148"/>
      <c r="AF100" s="150"/>
      <c r="AG100" s="97"/>
      <c r="AH100" s="97"/>
      <c r="AI100" s="97"/>
      <c r="AJ100" s="97"/>
      <c r="AK100" s="86"/>
      <c r="AL100" s="86"/>
      <c r="AM100" s="86"/>
    </row>
    <row r="101" spans="1:39" x14ac:dyDescent="0.25">
      <c r="A101" s="142"/>
      <c r="B101" s="143"/>
      <c r="C101" s="143"/>
      <c r="D101" s="144"/>
      <c r="E101" s="144"/>
      <c r="F101" s="145"/>
      <c r="G101" s="92"/>
      <c r="H101" s="88"/>
      <c r="I101" s="97"/>
      <c r="J101" s="146"/>
      <c r="K101" s="147"/>
      <c r="L101" s="146"/>
      <c r="M101" s="147"/>
      <c r="N101" s="146"/>
      <c r="O101" s="147"/>
      <c r="P101" s="146"/>
      <c r="Q101" s="147"/>
      <c r="R101" s="147"/>
      <c r="S101" s="147"/>
      <c r="T101" s="147"/>
      <c r="U101" s="147"/>
      <c r="V101" s="147"/>
      <c r="W101" s="147"/>
      <c r="X101" s="147"/>
      <c r="Y101" s="148"/>
      <c r="Z101" s="149"/>
      <c r="AA101" s="149"/>
      <c r="AB101" s="148"/>
      <c r="AC101" s="148"/>
      <c r="AD101" s="148"/>
      <c r="AE101" s="148"/>
      <c r="AF101" s="150"/>
      <c r="AG101" s="97"/>
      <c r="AH101" s="97"/>
      <c r="AI101" s="97"/>
      <c r="AJ101" s="97"/>
      <c r="AK101" s="86"/>
      <c r="AL101" s="86"/>
      <c r="AM101" s="86"/>
    </row>
    <row r="102" spans="1:39" x14ac:dyDescent="0.25">
      <c r="A102" s="142"/>
      <c r="B102" s="143"/>
      <c r="C102" s="143"/>
      <c r="D102" s="144"/>
      <c r="E102" s="144"/>
      <c r="F102" s="145"/>
      <c r="G102" s="92"/>
      <c r="H102" s="88"/>
      <c r="I102" s="97"/>
      <c r="J102" s="146"/>
      <c r="K102" s="147"/>
      <c r="L102" s="146"/>
      <c r="M102" s="147"/>
      <c r="N102" s="146"/>
      <c r="O102" s="147"/>
      <c r="P102" s="146"/>
      <c r="Q102" s="147"/>
      <c r="R102" s="147"/>
      <c r="S102" s="147"/>
      <c r="T102" s="147"/>
      <c r="U102" s="147"/>
      <c r="V102" s="147"/>
      <c r="W102" s="147"/>
      <c r="X102" s="147"/>
      <c r="Y102" s="148"/>
      <c r="Z102" s="149"/>
      <c r="AA102" s="149"/>
      <c r="AB102" s="148"/>
      <c r="AC102" s="148"/>
      <c r="AD102" s="148"/>
      <c r="AE102" s="148"/>
      <c r="AF102" s="150"/>
      <c r="AG102" s="97"/>
      <c r="AH102" s="97"/>
      <c r="AI102" s="97"/>
      <c r="AJ102" s="97"/>
      <c r="AK102" s="86"/>
      <c r="AL102" s="86"/>
      <c r="AM102" s="86"/>
    </row>
    <row r="103" spans="1:39" x14ac:dyDescent="0.25">
      <c r="A103" s="142"/>
      <c r="B103" s="143"/>
      <c r="C103" s="143"/>
      <c r="D103" s="144"/>
      <c r="E103" s="144"/>
      <c r="F103" s="145"/>
      <c r="G103" s="92"/>
      <c r="H103" s="88"/>
      <c r="I103" s="97"/>
      <c r="J103" s="146"/>
      <c r="K103" s="147"/>
      <c r="L103" s="146"/>
      <c r="M103" s="147"/>
      <c r="N103" s="146"/>
      <c r="O103" s="147"/>
      <c r="P103" s="146"/>
      <c r="Q103" s="147"/>
      <c r="R103" s="147"/>
      <c r="S103" s="147"/>
      <c r="T103" s="147"/>
      <c r="U103" s="147"/>
      <c r="V103" s="147"/>
      <c r="W103" s="147"/>
      <c r="X103" s="147"/>
      <c r="Y103" s="148"/>
      <c r="Z103" s="149"/>
      <c r="AA103" s="149"/>
      <c r="AB103" s="148"/>
      <c r="AC103" s="148"/>
      <c r="AD103" s="148"/>
      <c r="AE103" s="148"/>
      <c r="AF103" s="150"/>
      <c r="AG103" s="97"/>
      <c r="AH103" s="97"/>
      <c r="AI103" s="97"/>
      <c r="AJ103" s="97"/>
      <c r="AK103" s="86"/>
      <c r="AL103" s="86"/>
      <c r="AM103" s="86"/>
    </row>
    <row r="104" spans="1:39" x14ac:dyDescent="0.25">
      <c r="A104" s="142"/>
      <c r="B104" s="143"/>
      <c r="C104" s="143"/>
      <c r="D104" s="144"/>
      <c r="E104" s="144"/>
      <c r="F104" s="145"/>
      <c r="G104" s="92"/>
      <c r="H104" s="88"/>
      <c r="I104" s="97"/>
      <c r="J104" s="146"/>
      <c r="K104" s="147"/>
      <c r="L104" s="146"/>
      <c r="M104" s="147"/>
      <c r="N104" s="146"/>
      <c r="O104" s="147"/>
      <c r="P104" s="146"/>
      <c r="Q104" s="147"/>
      <c r="R104" s="147"/>
      <c r="S104" s="147"/>
      <c r="T104" s="147"/>
      <c r="U104" s="147"/>
      <c r="V104" s="147"/>
      <c r="W104" s="147"/>
      <c r="X104" s="147"/>
      <c r="Y104" s="148"/>
      <c r="Z104" s="149"/>
      <c r="AA104" s="149"/>
      <c r="AB104" s="148"/>
      <c r="AC104" s="148"/>
      <c r="AD104" s="148"/>
      <c r="AE104" s="148"/>
      <c r="AF104" s="150"/>
      <c r="AG104" s="97"/>
      <c r="AH104" s="97"/>
      <c r="AI104" s="97"/>
      <c r="AJ104" s="97"/>
      <c r="AK104" s="86"/>
      <c r="AL104" s="86"/>
      <c r="AM104" s="86"/>
    </row>
    <row r="105" spans="1:39" x14ac:dyDescent="0.25">
      <c r="A105" s="142"/>
      <c r="B105" s="143"/>
      <c r="C105" s="143"/>
      <c r="D105" s="144"/>
      <c r="E105" s="144"/>
      <c r="F105" s="145"/>
      <c r="G105" s="92"/>
      <c r="H105" s="88"/>
      <c r="I105" s="97"/>
      <c r="J105" s="146"/>
      <c r="K105" s="147"/>
      <c r="L105" s="146"/>
      <c r="M105" s="147"/>
      <c r="N105" s="146"/>
      <c r="O105" s="147"/>
      <c r="P105" s="146"/>
      <c r="Q105" s="147"/>
      <c r="R105" s="147"/>
      <c r="S105" s="147"/>
      <c r="T105" s="147"/>
      <c r="U105" s="147"/>
      <c r="V105" s="147"/>
      <c r="W105" s="147"/>
      <c r="X105" s="147"/>
      <c r="Y105" s="148"/>
      <c r="Z105" s="149"/>
      <c r="AA105" s="149"/>
      <c r="AB105" s="148"/>
      <c r="AC105" s="148"/>
      <c r="AD105" s="148"/>
      <c r="AE105" s="148"/>
      <c r="AF105" s="150"/>
      <c r="AG105" s="97"/>
      <c r="AH105" s="97"/>
      <c r="AI105" s="97"/>
      <c r="AJ105" s="97"/>
      <c r="AK105" s="86"/>
      <c r="AL105" s="86"/>
      <c r="AM105" s="86"/>
    </row>
    <row r="106" spans="1:39" x14ac:dyDescent="0.25">
      <c r="A106" s="142"/>
      <c r="B106" s="143"/>
      <c r="C106" s="143"/>
      <c r="D106" s="144"/>
      <c r="E106" s="144"/>
      <c r="F106" s="145"/>
      <c r="G106" s="92"/>
      <c r="H106" s="88"/>
      <c r="I106" s="97"/>
      <c r="J106" s="146"/>
      <c r="K106" s="147"/>
      <c r="L106" s="146"/>
      <c r="M106" s="147"/>
      <c r="N106" s="146"/>
      <c r="O106" s="147"/>
      <c r="P106" s="146"/>
      <c r="Q106" s="147"/>
      <c r="R106" s="147"/>
      <c r="S106" s="147"/>
      <c r="T106" s="147"/>
      <c r="U106" s="147"/>
      <c r="V106" s="147"/>
      <c r="W106" s="147"/>
      <c r="X106" s="147"/>
      <c r="Y106" s="148"/>
      <c r="Z106" s="149"/>
      <c r="AA106" s="149"/>
      <c r="AB106" s="148"/>
      <c r="AC106" s="148"/>
      <c r="AD106" s="148"/>
      <c r="AE106" s="148"/>
      <c r="AF106" s="150"/>
      <c r="AG106" s="97"/>
      <c r="AH106" s="97"/>
      <c r="AI106" s="97"/>
      <c r="AJ106" s="97"/>
      <c r="AK106" s="86"/>
      <c r="AL106" s="86"/>
      <c r="AM106" s="86"/>
    </row>
    <row r="107" spans="1:39" x14ac:dyDescent="0.25">
      <c r="A107" s="142"/>
      <c r="B107" s="143"/>
      <c r="C107" s="143"/>
      <c r="D107" s="144"/>
      <c r="E107" s="144"/>
      <c r="F107" s="145"/>
      <c r="G107" s="92"/>
      <c r="H107" s="88"/>
      <c r="I107" s="97"/>
      <c r="J107" s="146"/>
      <c r="K107" s="147"/>
      <c r="L107" s="146"/>
      <c r="M107" s="147"/>
      <c r="N107" s="146"/>
      <c r="O107" s="147"/>
      <c r="P107" s="146"/>
      <c r="Q107" s="147"/>
      <c r="R107" s="147"/>
      <c r="S107" s="147"/>
      <c r="T107" s="147"/>
      <c r="U107" s="147"/>
      <c r="V107" s="147"/>
      <c r="W107" s="147"/>
      <c r="X107" s="147"/>
      <c r="Y107" s="148"/>
      <c r="Z107" s="149"/>
      <c r="AA107" s="149"/>
      <c r="AB107" s="148"/>
      <c r="AC107" s="148"/>
      <c r="AD107" s="148"/>
      <c r="AE107" s="148"/>
      <c r="AF107" s="150"/>
      <c r="AG107" s="97"/>
      <c r="AH107" s="97"/>
      <c r="AI107" s="97"/>
      <c r="AJ107" s="97"/>
      <c r="AK107" s="86"/>
      <c r="AL107" s="86"/>
      <c r="AM107" s="86"/>
    </row>
    <row r="108" spans="1:39" x14ac:dyDescent="0.25">
      <c r="A108" s="142"/>
      <c r="B108" s="143"/>
      <c r="C108" s="143"/>
      <c r="D108" s="144"/>
      <c r="E108" s="144"/>
      <c r="F108" s="145"/>
      <c r="G108" s="92"/>
      <c r="H108" s="88"/>
      <c r="I108" s="97"/>
      <c r="J108" s="146"/>
      <c r="K108" s="147"/>
      <c r="L108" s="146"/>
      <c r="M108" s="147"/>
      <c r="N108" s="146"/>
      <c r="O108" s="147"/>
      <c r="P108" s="146"/>
      <c r="Q108" s="147"/>
      <c r="R108" s="147"/>
      <c r="S108" s="147"/>
      <c r="T108" s="147"/>
      <c r="U108" s="147"/>
      <c r="V108" s="147"/>
      <c r="W108" s="147"/>
      <c r="X108" s="147"/>
      <c r="Y108" s="148"/>
      <c r="Z108" s="149"/>
      <c r="AA108" s="149"/>
      <c r="AB108" s="148"/>
      <c r="AC108" s="148"/>
      <c r="AD108" s="148"/>
      <c r="AE108" s="148"/>
      <c r="AF108" s="150"/>
      <c r="AG108" s="97"/>
      <c r="AH108" s="97"/>
      <c r="AI108" s="97"/>
      <c r="AJ108" s="97"/>
      <c r="AK108" s="86"/>
      <c r="AL108" s="86"/>
      <c r="AM108" s="86"/>
    </row>
    <row r="109" spans="1:39" x14ac:dyDescent="0.25">
      <c r="A109" s="142"/>
      <c r="B109" s="143"/>
      <c r="C109" s="143"/>
      <c r="D109" s="144"/>
      <c r="E109" s="144"/>
      <c r="F109" s="145"/>
      <c r="G109" s="92"/>
      <c r="H109" s="88"/>
      <c r="I109" s="97"/>
      <c r="J109" s="146"/>
      <c r="K109" s="147"/>
      <c r="L109" s="146"/>
      <c r="M109" s="147"/>
      <c r="N109" s="146"/>
      <c r="O109" s="147"/>
      <c r="P109" s="146"/>
      <c r="Q109" s="147"/>
      <c r="R109" s="147"/>
      <c r="S109" s="147"/>
      <c r="T109" s="147"/>
      <c r="U109" s="147"/>
      <c r="V109" s="147"/>
      <c r="W109" s="147"/>
      <c r="X109" s="147"/>
      <c r="Y109" s="148"/>
      <c r="Z109" s="149"/>
      <c r="AA109" s="149"/>
      <c r="AB109" s="148"/>
      <c r="AC109" s="148"/>
      <c r="AD109" s="148"/>
      <c r="AE109" s="148"/>
      <c r="AF109" s="150"/>
      <c r="AG109" s="97"/>
      <c r="AH109" s="97"/>
      <c r="AI109" s="97"/>
      <c r="AJ109" s="97"/>
      <c r="AK109" s="86"/>
      <c r="AL109" s="86"/>
      <c r="AM109" s="86"/>
    </row>
    <row r="110" spans="1:39" x14ac:dyDescent="0.25">
      <c r="A110" s="142"/>
      <c r="B110" s="143"/>
      <c r="C110" s="143"/>
      <c r="D110" s="144"/>
      <c r="E110" s="144"/>
      <c r="F110" s="145"/>
      <c r="G110" s="92"/>
      <c r="H110" s="88"/>
      <c r="I110" s="97"/>
      <c r="J110" s="146"/>
      <c r="K110" s="147"/>
      <c r="L110" s="146"/>
      <c r="M110" s="147"/>
      <c r="N110" s="146"/>
      <c r="O110" s="147"/>
      <c r="P110" s="146"/>
      <c r="Q110" s="147"/>
      <c r="R110" s="147"/>
      <c r="S110" s="147"/>
      <c r="T110" s="147"/>
      <c r="U110" s="147"/>
      <c r="V110" s="147"/>
      <c r="W110" s="147"/>
      <c r="X110" s="147"/>
      <c r="Y110" s="148"/>
      <c r="Z110" s="149"/>
      <c r="AA110" s="149"/>
      <c r="AB110" s="148"/>
      <c r="AC110" s="148"/>
      <c r="AD110" s="148"/>
      <c r="AE110" s="148"/>
      <c r="AF110" s="150"/>
      <c r="AG110" s="97"/>
      <c r="AH110" s="97"/>
      <c r="AI110" s="97"/>
      <c r="AJ110" s="97"/>
      <c r="AK110" s="86"/>
      <c r="AL110" s="86"/>
      <c r="AM110" s="86"/>
    </row>
    <row r="111" spans="1:39" x14ac:dyDescent="0.25">
      <c r="A111" s="142"/>
      <c r="B111" s="143"/>
      <c r="C111" s="143"/>
      <c r="D111" s="144"/>
      <c r="E111" s="144"/>
      <c r="F111" s="145"/>
      <c r="G111" s="92"/>
      <c r="H111" s="88"/>
      <c r="I111" s="97"/>
      <c r="J111" s="146"/>
      <c r="K111" s="147"/>
      <c r="L111" s="146"/>
      <c r="M111" s="147"/>
      <c r="N111" s="146"/>
      <c r="O111" s="147"/>
      <c r="P111" s="146"/>
      <c r="Q111" s="147"/>
      <c r="R111" s="147"/>
      <c r="S111" s="147"/>
      <c r="T111" s="147"/>
      <c r="U111" s="147"/>
      <c r="V111" s="147"/>
      <c r="W111" s="147"/>
      <c r="X111" s="147"/>
      <c r="Y111" s="148"/>
      <c r="Z111" s="149"/>
      <c r="AA111" s="149"/>
      <c r="AB111" s="148"/>
      <c r="AC111" s="148"/>
      <c r="AD111" s="148"/>
      <c r="AE111" s="148"/>
      <c r="AF111" s="150"/>
      <c r="AG111" s="97"/>
      <c r="AH111" s="97"/>
      <c r="AI111" s="97"/>
      <c r="AJ111" s="97"/>
      <c r="AK111" s="86"/>
      <c r="AL111" s="86"/>
      <c r="AM111" s="86"/>
    </row>
    <row r="112" spans="1:39" x14ac:dyDescent="0.25">
      <c r="A112" s="142"/>
      <c r="B112" s="143"/>
      <c r="C112" s="143"/>
      <c r="D112" s="144"/>
      <c r="E112" s="144"/>
      <c r="F112" s="145"/>
      <c r="G112" s="92"/>
      <c r="H112" s="88"/>
      <c r="I112" s="97"/>
      <c r="J112" s="146"/>
      <c r="K112" s="147"/>
      <c r="L112" s="146"/>
      <c r="M112" s="147"/>
      <c r="N112" s="146"/>
      <c r="O112" s="147"/>
      <c r="P112" s="146"/>
      <c r="Q112" s="147"/>
      <c r="R112" s="147"/>
      <c r="S112" s="147"/>
      <c r="T112" s="147"/>
      <c r="U112" s="147"/>
      <c r="V112" s="147"/>
      <c r="W112" s="147"/>
      <c r="X112" s="147"/>
      <c r="Y112" s="148"/>
      <c r="Z112" s="149"/>
      <c r="AA112" s="149"/>
      <c r="AB112" s="148"/>
      <c r="AC112" s="148"/>
      <c r="AD112" s="148"/>
      <c r="AE112" s="148"/>
      <c r="AF112" s="150"/>
      <c r="AG112" s="97"/>
      <c r="AH112" s="97"/>
      <c r="AI112" s="97"/>
      <c r="AJ112" s="97"/>
      <c r="AK112" s="86"/>
      <c r="AL112" s="86"/>
      <c r="AM112" s="86"/>
    </row>
    <row r="113" spans="1:39" x14ac:dyDescent="0.25">
      <c r="A113" s="142"/>
      <c r="B113" s="143"/>
      <c r="C113" s="143"/>
      <c r="D113" s="144"/>
      <c r="E113" s="144"/>
      <c r="F113" s="145"/>
      <c r="G113" s="92"/>
      <c r="H113" s="88"/>
      <c r="I113" s="97"/>
      <c r="J113" s="146"/>
      <c r="K113" s="147"/>
      <c r="L113" s="146"/>
      <c r="M113" s="147"/>
      <c r="N113" s="146"/>
      <c r="O113" s="147"/>
      <c r="P113" s="146"/>
      <c r="Q113" s="147"/>
      <c r="R113" s="147"/>
      <c r="S113" s="147"/>
      <c r="T113" s="147"/>
      <c r="U113" s="147"/>
      <c r="V113" s="147"/>
      <c r="W113" s="147"/>
      <c r="X113" s="147"/>
      <c r="Y113" s="148"/>
      <c r="Z113" s="149"/>
      <c r="AA113" s="149"/>
      <c r="AB113" s="148"/>
      <c r="AC113" s="148"/>
      <c r="AD113" s="148"/>
      <c r="AE113" s="148"/>
      <c r="AF113" s="150"/>
      <c r="AG113" s="97"/>
      <c r="AH113" s="97"/>
      <c r="AI113" s="97"/>
      <c r="AJ113" s="97"/>
      <c r="AK113" s="86"/>
      <c r="AL113" s="86"/>
      <c r="AM113" s="86"/>
    </row>
    <row r="114" spans="1:39" x14ac:dyDescent="0.25">
      <c r="A114" s="86"/>
      <c r="B114" s="86"/>
      <c r="C114" s="86"/>
      <c r="D114" s="86"/>
      <c r="E114" s="98"/>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row>
    <row r="115" spans="1:39" x14ac:dyDescent="0.25">
      <c r="A115" s="86"/>
      <c r="B115" s="86"/>
      <c r="C115" s="86"/>
      <c r="D115" s="86"/>
      <c r="E115" s="98"/>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row>
    <row r="116" spans="1:39" x14ac:dyDescent="0.25">
      <c r="A116" s="86"/>
      <c r="B116" s="86"/>
      <c r="C116" s="86"/>
      <c r="D116" s="86"/>
      <c r="E116" s="98"/>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row>
    <row r="117" spans="1:39" x14ac:dyDescent="0.25">
      <c r="A117" s="86"/>
      <c r="B117" s="86"/>
      <c r="C117" s="86"/>
      <c r="D117" s="86"/>
      <c r="E117" s="98"/>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row>
    <row r="118" spans="1:39" x14ac:dyDescent="0.25">
      <c r="A118" s="86"/>
      <c r="B118" s="86"/>
      <c r="C118" s="86"/>
      <c r="D118" s="86"/>
      <c r="E118" s="98"/>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row>
    <row r="119" spans="1:39" x14ac:dyDescent="0.25">
      <c r="A119" s="86"/>
      <c r="B119" s="86"/>
      <c r="C119" s="86"/>
      <c r="D119" s="86"/>
      <c r="E119" s="98"/>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row>
    <row r="120" spans="1:39" x14ac:dyDescent="0.25">
      <c r="A120" s="86"/>
      <c r="B120" s="86"/>
      <c r="C120" s="86"/>
      <c r="D120" s="86"/>
      <c r="E120" s="98"/>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row>
    <row r="121" spans="1:39" x14ac:dyDescent="0.25">
      <c r="A121" s="86"/>
      <c r="B121" s="86"/>
      <c r="C121" s="86"/>
      <c r="D121" s="86"/>
      <c r="E121" s="98"/>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row>
    <row r="122" spans="1:39" x14ac:dyDescent="0.25">
      <c r="A122" s="86"/>
      <c r="B122" s="86"/>
      <c r="C122" s="86"/>
      <c r="D122" s="86"/>
      <c r="E122" s="98"/>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row>
    <row r="123" spans="1:39" x14ac:dyDescent="0.25">
      <c r="A123" s="86"/>
      <c r="B123" s="86"/>
      <c r="C123" s="86"/>
      <c r="D123" s="86"/>
      <c r="E123" s="98"/>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row>
    <row r="124" spans="1:39" x14ac:dyDescent="0.25">
      <c r="A124" s="86"/>
      <c r="B124" s="86"/>
      <c r="C124" s="86"/>
      <c r="D124" s="86"/>
      <c r="E124" s="98"/>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row>
    <row r="125" spans="1:39" x14ac:dyDescent="0.25">
      <c r="A125" s="86"/>
      <c r="B125" s="86"/>
      <c r="C125" s="86"/>
      <c r="D125" s="86"/>
      <c r="E125" s="98"/>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row>
    <row r="126" spans="1:39" x14ac:dyDescent="0.25">
      <c r="A126" s="86"/>
      <c r="B126" s="86"/>
      <c r="C126" s="86"/>
      <c r="D126" s="86"/>
      <c r="E126" s="98"/>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row>
    <row r="127" spans="1:39" x14ac:dyDescent="0.25">
      <c r="A127" s="86"/>
      <c r="B127" s="86"/>
      <c r="C127" s="86"/>
      <c r="D127" s="86"/>
      <c r="E127" s="98"/>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row>
    <row r="128" spans="1:39" x14ac:dyDescent="0.25">
      <c r="A128" s="86"/>
      <c r="B128" s="86"/>
      <c r="C128" s="86"/>
      <c r="D128" s="86"/>
      <c r="E128" s="98"/>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row>
    <row r="129" spans="1:39" x14ac:dyDescent="0.25">
      <c r="A129" s="86"/>
      <c r="B129" s="86"/>
      <c r="C129" s="86"/>
      <c r="D129" s="86"/>
      <c r="E129" s="98"/>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row>
    <row r="130" spans="1:39" x14ac:dyDescent="0.25">
      <c r="A130" s="86"/>
      <c r="B130" s="86"/>
      <c r="C130" s="86"/>
      <c r="D130" s="86"/>
      <c r="E130" s="98"/>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row>
    <row r="131" spans="1:39" x14ac:dyDescent="0.25">
      <c r="A131" s="86"/>
      <c r="B131" s="86"/>
      <c r="C131" s="86"/>
      <c r="D131" s="86"/>
      <c r="E131" s="98"/>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row>
    <row r="132" spans="1:39" x14ac:dyDescent="0.25">
      <c r="A132" s="86"/>
      <c r="B132" s="86"/>
      <c r="C132" s="86"/>
      <c r="D132" s="86"/>
      <c r="E132" s="98"/>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row>
    <row r="133" spans="1:39" x14ac:dyDescent="0.25">
      <c r="A133" s="86"/>
      <c r="B133" s="86"/>
      <c r="C133" s="86"/>
      <c r="D133" s="86"/>
      <c r="E133" s="98"/>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row>
    <row r="134" spans="1:39" x14ac:dyDescent="0.25">
      <c r="A134" s="86"/>
      <c r="B134" s="86"/>
      <c r="C134" s="86"/>
      <c r="D134" s="86"/>
      <c r="E134" s="98"/>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row>
    <row r="135" spans="1:39" x14ac:dyDescent="0.25">
      <c r="A135" s="86"/>
      <c r="B135" s="86"/>
      <c r="C135" s="86"/>
      <c r="D135" s="86"/>
      <c r="E135" s="98"/>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row>
    <row r="136" spans="1:39" x14ac:dyDescent="0.25">
      <c r="A136" s="86"/>
      <c r="B136" s="86"/>
      <c r="C136" s="86"/>
      <c r="D136" s="86"/>
      <c r="E136" s="98"/>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row>
    <row r="137" spans="1:39" x14ac:dyDescent="0.25">
      <c r="A137" s="86"/>
      <c r="B137" s="86"/>
      <c r="C137" s="86"/>
      <c r="D137" s="86"/>
      <c r="E137" s="98"/>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row>
    <row r="138" spans="1:39" x14ac:dyDescent="0.25">
      <c r="A138" s="86"/>
      <c r="B138" s="86"/>
      <c r="C138" s="86"/>
      <c r="D138" s="86"/>
      <c r="E138" s="98"/>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row>
    <row r="139" spans="1:39" x14ac:dyDescent="0.25">
      <c r="A139" s="86"/>
      <c r="B139" s="86"/>
      <c r="C139" s="86"/>
      <c r="D139" s="86"/>
      <c r="E139" s="98"/>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row>
    <row r="140" spans="1:39" x14ac:dyDescent="0.25">
      <c r="A140" s="86"/>
      <c r="B140" s="86"/>
      <c r="C140" s="86"/>
      <c r="D140" s="86"/>
      <c r="E140" s="98"/>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row>
    <row r="141" spans="1:39" x14ac:dyDescent="0.25">
      <c r="A141" s="86"/>
      <c r="B141" s="86"/>
      <c r="C141" s="86"/>
      <c r="D141" s="86"/>
      <c r="E141" s="98"/>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row>
    <row r="142" spans="1:39" x14ac:dyDescent="0.25">
      <c r="A142" s="86"/>
      <c r="B142" s="86"/>
      <c r="C142" s="86"/>
      <c r="D142" s="86"/>
      <c r="E142" s="98"/>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row>
    <row r="143" spans="1:39" x14ac:dyDescent="0.25">
      <c r="A143" s="86"/>
      <c r="B143" s="86"/>
      <c r="C143" s="86"/>
      <c r="D143" s="86"/>
      <c r="E143" s="98"/>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row>
    <row r="144" spans="1:39" x14ac:dyDescent="0.25">
      <c r="A144" s="86"/>
      <c r="B144" s="86"/>
      <c r="C144" s="86"/>
      <c r="D144" s="86"/>
      <c r="E144" s="98"/>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row>
    <row r="145" spans="1:39" x14ac:dyDescent="0.25">
      <c r="A145" s="86"/>
      <c r="B145" s="86"/>
      <c r="C145" s="86"/>
      <c r="D145" s="86"/>
      <c r="E145" s="98"/>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row>
    <row r="146" spans="1:39" x14ac:dyDescent="0.25">
      <c r="A146" s="86"/>
      <c r="B146" s="86"/>
      <c r="C146" s="86"/>
      <c r="D146" s="86"/>
      <c r="E146" s="98"/>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row>
    <row r="147" spans="1:39" x14ac:dyDescent="0.25">
      <c r="A147" s="86"/>
      <c r="B147" s="86"/>
      <c r="C147" s="86"/>
      <c r="D147" s="86"/>
      <c r="E147" s="98"/>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row>
    <row r="148" spans="1:39" x14ac:dyDescent="0.25">
      <c r="A148" s="86"/>
      <c r="B148" s="86"/>
      <c r="C148" s="86"/>
      <c r="D148" s="86"/>
      <c r="E148" s="98"/>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row>
    <row r="149" spans="1:39" x14ac:dyDescent="0.25">
      <c r="A149" s="86"/>
      <c r="B149" s="86"/>
      <c r="C149" s="86"/>
      <c r="D149" s="86"/>
      <c r="E149" s="98"/>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row>
    <row r="150" spans="1:39" x14ac:dyDescent="0.25">
      <c r="A150" s="86"/>
      <c r="B150" s="86"/>
      <c r="C150" s="86"/>
      <c r="D150" s="86"/>
      <c r="E150" s="98"/>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row>
    <row r="151" spans="1:39" x14ac:dyDescent="0.25">
      <c r="A151" s="86"/>
      <c r="B151" s="86"/>
      <c r="C151" s="86"/>
      <c r="D151" s="86"/>
      <c r="E151" s="98"/>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row>
    <row r="152" spans="1:39" x14ac:dyDescent="0.25">
      <c r="A152" s="86"/>
      <c r="B152" s="86"/>
      <c r="C152" s="86"/>
      <c r="D152" s="86"/>
      <c r="E152" s="98"/>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39" x14ac:dyDescent="0.25">
      <c r="A153" s="86"/>
      <c r="B153" s="86"/>
      <c r="C153" s="86"/>
      <c r="D153" s="86"/>
      <c r="E153" s="98"/>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row>
    <row r="154" spans="1:39" x14ac:dyDescent="0.25">
      <c r="A154" s="86"/>
      <c r="B154" s="86"/>
      <c r="C154" s="86"/>
      <c r="D154" s="86"/>
      <c r="E154" s="98"/>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row>
    <row r="155" spans="1:39" x14ac:dyDescent="0.25">
      <c r="A155" s="86"/>
      <c r="B155" s="86"/>
      <c r="C155" s="86"/>
      <c r="D155" s="86"/>
      <c r="E155" s="98"/>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row>
    <row r="156" spans="1:39" x14ac:dyDescent="0.25">
      <c r="A156" s="86"/>
      <c r="B156" s="86"/>
      <c r="C156" s="86"/>
      <c r="D156" s="86"/>
      <c r="E156" s="98"/>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row>
    <row r="157" spans="1:39" x14ac:dyDescent="0.25">
      <c r="A157" s="86"/>
      <c r="B157" s="86"/>
      <c r="C157" s="86"/>
      <c r="D157" s="86"/>
      <c r="E157" s="98"/>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row>
    <row r="158" spans="1:39" x14ac:dyDescent="0.25">
      <c r="A158" s="86"/>
      <c r="B158" s="86"/>
      <c r="C158" s="86"/>
      <c r="D158" s="86"/>
      <c r="E158" s="98"/>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row>
    <row r="159" spans="1:39" x14ac:dyDescent="0.25">
      <c r="A159" s="86"/>
      <c r="B159" s="86"/>
      <c r="C159" s="86"/>
      <c r="D159" s="86"/>
      <c r="E159" s="98"/>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row>
    <row r="160" spans="1:39" x14ac:dyDescent="0.25">
      <c r="A160" s="86"/>
      <c r="B160" s="86"/>
      <c r="C160" s="86"/>
      <c r="D160" s="86"/>
      <c r="E160" s="98"/>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row>
    <row r="161" spans="1:39" x14ac:dyDescent="0.25">
      <c r="A161" s="86"/>
      <c r="B161" s="86"/>
      <c r="C161" s="86"/>
      <c r="D161" s="86"/>
      <c r="E161" s="98"/>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row>
    <row r="162" spans="1:39" x14ac:dyDescent="0.25">
      <c r="A162" s="86"/>
      <c r="B162" s="86"/>
      <c r="C162" s="86"/>
      <c r="D162" s="86"/>
      <c r="E162" s="98"/>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row>
    <row r="163" spans="1:39" x14ac:dyDescent="0.25">
      <c r="A163" s="86"/>
      <c r="B163" s="86"/>
      <c r="C163" s="86"/>
      <c r="D163" s="86"/>
      <c r="E163" s="98"/>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row>
    <row r="164" spans="1:39" x14ac:dyDescent="0.25">
      <c r="A164" s="86"/>
      <c r="B164" s="86"/>
      <c r="C164" s="86"/>
      <c r="D164" s="86"/>
      <c r="E164" s="98"/>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row>
    <row r="165" spans="1:39" x14ac:dyDescent="0.25">
      <c r="A165" s="86"/>
      <c r="B165" s="86"/>
      <c r="C165" s="86"/>
      <c r="D165" s="86"/>
      <c r="E165" s="98"/>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row>
    <row r="166" spans="1:39" x14ac:dyDescent="0.25">
      <c r="A166" s="86"/>
      <c r="B166" s="86"/>
      <c r="C166" s="86"/>
      <c r="D166" s="86"/>
      <c r="E166" s="98"/>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row>
    <row r="167" spans="1:39" x14ac:dyDescent="0.25">
      <c r="A167" s="86"/>
      <c r="B167" s="86"/>
      <c r="C167" s="86"/>
      <c r="D167" s="86"/>
      <c r="E167" s="98"/>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row>
    <row r="168" spans="1:39" x14ac:dyDescent="0.25">
      <c r="A168" s="86"/>
      <c r="B168" s="86"/>
      <c r="C168" s="86"/>
      <c r="D168" s="86"/>
      <c r="E168" s="98"/>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row>
    <row r="169" spans="1:39" x14ac:dyDescent="0.25">
      <c r="A169" s="86"/>
      <c r="B169" s="86"/>
      <c r="C169" s="86"/>
      <c r="D169" s="86"/>
      <c r="E169" s="98"/>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row>
    <row r="170" spans="1:39" x14ac:dyDescent="0.25">
      <c r="A170" s="86"/>
      <c r="B170" s="86"/>
      <c r="C170" s="86"/>
      <c r="D170" s="86"/>
      <c r="E170" s="98"/>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row>
    <row r="171" spans="1:39" x14ac:dyDescent="0.25">
      <c r="A171" s="86"/>
      <c r="B171" s="86"/>
      <c r="C171" s="86"/>
      <c r="D171" s="86"/>
      <c r="E171" s="98"/>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row>
    <row r="172" spans="1:39" x14ac:dyDescent="0.25">
      <c r="A172" s="86"/>
      <c r="B172" s="86"/>
      <c r="C172" s="86"/>
      <c r="D172" s="86"/>
      <c r="E172" s="98"/>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row>
    <row r="173" spans="1:39" x14ac:dyDescent="0.25">
      <c r="A173" s="86"/>
      <c r="B173" s="86"/>
      <c r="C173" s="86"/>
      <c r="D173" s="86"/>
      <c r="E173" s="98"/>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row>
    <row r="174" spans="1:39" x14ac:dyDescent="0.25">
      <c r="A174" s="86"/>
      <c r="B174" s="86"/>
      <c r="C174" s="86"/>
      <c r="D174" s="86"/>
      <c r="E174" s="98"/>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row>
  </sheetData>
  <autoFilter ref="A3:AJ29"/>
  <mergeCells count="2">
    <mergeCell ref="AG70:AI70"/>
    <mergeCell ref="A74:B7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zoomScale="70" zoomScaleNormal="70" workbookViewId="0">
      <pane ySplit="1" topLeftCell="A2" activePane="bottomLeft" state="frozen"/>
      <selection activeCell="AD1" sqref="AD1"/>
      <selection pane="bottomLeft" activeCell="F6" sqref="F6"/>
    </sheetView>
  </sheetViews>
  <sheetFormatPr defaultRowHeight="15" x14ac:dyDescent="0.25"/>
  <cols>
    <col min="1" max="1" width="10.42578125" customWidth="1"/>
    <col min="2" max="2" width="17.85546875" customWidth="1"/>
    <col min="3" max="3" width="27.28515625" customWidth="1"/>
    <col min="4" max="4" width="17.7109375" customWidth="1"/>
    <col min="5" max="5" width="17.7109375" style="48" customWidth="1"/>
    <col min="6" max="6" width="14.85546875" customWidth="1"/>
    <col min="7" max="7" width="16" customWidth="1"/>
    <col min="8" max="8" width="92.140625" customWidth="1"/>
    <col min="9" max="9" width="22.5703125" customWidth="1"/>
    <col min="10" max="10" width="29.42578125" customWidth="1"/>
    <col min="11" max="11" width="15.42578125" customWidth="1"/>
    <col min="12" max="12" width="19" customWidth="1"/>
    <col min="13" max="13" width="14.42578125" customWidth="1"/>
    <col min="14" max="14" width="19" customWidth="1"/>
    <col min="15" max="15" width="15.28515625" customWidth="1"/>
    <col min="16" max="16" width="20.140625" customWidth="1"/>
    <col min="17" max="17" width="17.28515625" customWidth="1"/>
    <col min="18" max="18" width="18.42578125" customWidth="1"/>
    <col min="19" max="19" width="27.42578125" customWidth="1"/>
    <col min="20" max="20" width="29" customWidth="1"/>
    <col min="21" max="21" width="24" style="7" customWidth="1"/>
    <col min="22" max="22" width="16.42578125" customWidth="1"/>
    <col min="23" max="23" width="21.140625" customWidth="1"/>
    <col min="24" max="24" width="13.7109375" customWidth="1"/>
    <col min="25" max="25" width="20.85546875" customWidth="1"/>
    <col min="26" max="26" width="27" customWidth="1"/>
    <col min="27" max="32" width="25" customWidth="1"/>
    <col min="33" max="33" width="25" style="7" customWidth="1"/>
    <col min="34" max="34" width="25" hidden="1" customWidth="1"/>
    <col min="35" max="35" width="12.5703125" hidden="1" customWidth="1"/>
    <col min="36" max="36" width="16.5703125" hidden="1" customWidth="1"/>
    <col min="37" max="37" width="0" hidden="1" customWidth="1"/>
    <col min="38" max="38" width="30.85546875" customWidth="1"/>
  </cols>
  <sheetData>
    <row r="1" spans="1:37" ht="103.5" thickTop="1" thickBot="1" x14ac:dyDescent="0.3">
      <c r="A1" s="2" t="s">
        <v>10</v>
      </c>
      <c r="B1" s="8" t="s">
        <v>0</v>
      </c>
      <c r="C1" s="10" t="s">
        <v>1</v>
      </c>
      <c r="D1" s="10" t="s">
        <v>2</v>
      </c>
      <c r="E1" s="45" t="s">
        <v>258</v>
      </c>
      <c r="F1" s="11" t="s">
        <v>11</v>
      </c>
      <c r="G1" s="10" t="s">
        <v>3</v>
      </c>
      <c r="H1" s="10" t="s">
        <v>4</v>
      </c>
      <c r="I1" s="10" t="s">
        <v>5</v>
      </c>
      <c r="J1" s="12" t="s">
        <v>31</v>
      </c>
      <c r="K1" s="13" t="s">
        <v>12</v>
      </c>
      <c r="L1" s="10" t="s">
        <v>13</v>
      </c>
      <c r="M1" s="13" t="s">
        <v>14</v>
      </c>
      <c r="N1" s="10" t="s">
        <v>15</v>
      </c>
      <c r="O1" s="13" t="s">
        <v>16</v>
      </c>
      <c r="P1" s="10" t="s">
        <v>17</v>
      </c>
      <c r="Q1" s="13" t="s">
        <v>32</v>
      </c>
      <c r="R1" s="10" t="s">
        <v>33</v>
      </c>
      <c r="S1" s="13" t="s">
        <v>34</v>
      </c>
      <c r="T1" s="14" t="s">
        <v>18</v>
      </c>
      <c r="U1" s="31" t="s">
        <v>19</v>
      </c>
      <c r="V1" s="15" t="s">
        <v>20</v>
      </c>
      <c r="W1" s="15" t="s">
        <v>21</v>
      </c>
      <c r="X1" s="15" t="s">
        <v>22</v>
      </c>
      <c r="Y1" s="13" t="s">
        <v>35</v>
      </c>
      <c r="Z1" s="13" t="s">
        <v>36</v>
      </c>
      <c r="AA1" s="34" t="s">
        <v>25</v>
      </c>
      <c r="AB1" s="10" t="s">
        <v>26</v>
      </c>
      <c r="AC1" s="10" t="s">
        <v>37</v>
      </c>
      <c r="AD1" s="10" t="s">
        <v>38</v>
      </c>
      <c r="AE1" s="13" t="s">
        <v>23</v>
      </c>
      <c r="AF1" s="14" t="s">
        <v>24</v>
      </c>
      <c r="AG1" s="16" t="s">
        <v>28</v>
      </c>
      <c r="AH1" s="10" t="s">
        <v>39</v>
      </c>
      <c r="AI1" s="10" t="s">
        <v>27</v>
      </c>
      <c r="AJ1" s="10" t="s">
        <v>40</v>
      </c>
      <c r="AK1" s="10" t="s">
        <v>41</v>
      </c>
    </row>
    <row r="2" spans="1:37" ht="24" thickTop="1" thickBot="1" x14ac:dyDescent="0.3">
      <c r="A2" s="35" t="s">
        <v>42</v>
      </c>
      <c r="B2" s="36" t="s">
        <v>43</v>
      </c>
      <c r="C2" s="37" t="s">
        <v>44</v>
      </c>
      <c r="D2" s="38" t="s">
        <v>45</v>
      </c>
      <c r="E2" s="46"/>
      <c r="F2" s="39">
        <v>1</v>
      </c>
      <c r="G2" s="40" t="s">
        <v>46</v>
      </c>
      <c r="H2" s="41" t="s">
        <v>47</v>
      </c>
      <c r="I2" s="37" t="s">
        <v>48</v>
      </c>
      <c r="J2" s="42" t="s">
        <v>49</v>
      </c>
      <c r="K2" s="43">
        <v>1</v>
      </c>
      <c r="L2" s="37" t="s">
        <v>50</v>
      </c>
      <c r="M2" s="43">
        <v>0.9</v>
      </c>
      <c r="N2" s="37" t="s">
        <v>50</v>
      </c>
      <c r="O2" s="43">
        <v>0.8</v>
      </c>
      <c r="P2" s="37" t="s">
        <v>50</v>
      </c>
      <c r="Q2" s="43" t="s">
        <v>6</v>
      </c>
      <c r="R2" s="37" t="s">
        <v>6</v>
      </c>
      <c r="S2" s="43">
        <f>ROUND((K2+M2+O2)/3,2)</f>
        <v>0.9</v>
      </c>
      <c r="T2" s="43"/>
      <c r="U2" s="43" t="s">
        <v>51</v>
      </c>
      <c r="V2" s="43"/>
      <c r="W2" s="43"/>
      <c r="X2" s="43"/>
      <c r="Y2" s="43">
        <v>0.8</v>
      </c>
      <c r="Z2" s="43">
        <f>S2*AG2</f>
        <v>36</v>
      </c>
      <c r="AA2" s="43" t="e">
        <f>AG2*U2</f>
        <v>#VALUE!</v>
      </c>
      <c r="AB2" s="42"/>
      <c r="AC2" s="42"/>
      <c r="AD2" s="42"/>
      <c r="AE2" s="42"/>
      <c r="AF2" s="42"/>
      <c r="AG2" s="42">
        <f>SUM(AH2:AJ2)</f>
        <v>40</v>
      </c>
      <c r="AH2" s="42" t="s">
        <v>6</v>
      </c>
      <c r="AI2" s="42" t="s">
        <v>6</v>
      </c>
      <c r="AJ2" s="42">
        <v>40</v>
      </c>
      <c r="AK2" s="44" t="s">
        <v>29</v>
      </c>
    </row>
    <row r="3" spans="1:37" ht="96.75" customHeight="1" thickTop="1" thickBot="1" x14ac:dyDescent="0.3">
      <c r="A3" s="35" t="s">
        <v>42</v>
      </c>
      <c r="B3" s="36" t="s">
        <v>43</v>
      </c>
      <c r="C3" s="37" t="s">
        <v>44</v>
      </c>
      <c r="D3" s="38" t="s">
        <v>52</v>
      </c>
      <c r="E3" s="46"/>
      <c r="F3" s="39">
        <v>2</v>
      </c>
      <c r="G3" s="40" t="s">
        <v>53</v>
      </c>
      <c r="H3" s="41" t="s">
        <v>54</v>
      </c>
      <c r="I3" s="37" t="s">
        <v>48</v>
      </c>
      <c r="J3" s="42" t="s">
        <v>49</v>
      </c>
      <c r="K3" s="43">
        <v>1</v>
      </c>
      <c r="L3" s="37" t="s">
        <v>50</v>
      </c>
      <c r="M3" s="43">
        <v>1.2</v>
      </c>
      <c r="N3" s="37" t="s">
        <v>50</v>
      </c>
      <c r="O3" s="43">
        <v>0.6</v>
      </c>
      <c r="P3" s="37" t="s">
        <v>50</v>
      </c>
      <c r="Q3" s="43" t="s">
        <v>6</v>
      </c>
      <c r="R3" s="37" t="s">
        <v>6</v>
      </c>
      <c r="S3" s="43">
        <f t="shared" ref="S3:S52" si="0">ROUND((K3+M3+O3)/3,2)</f>
        <v>0.93</v>
      </c>
      <c r="T3" s="43"/>
      <c r="U3" s="43" t="s">
        <v>51</v>
      </c>
      <c r="V3" s="43"/>
      <c r="W3" s="43"/>
      <c r="X3" s="43"/>
      <c r="Y3" s="43">
        <v>1.03</v>
      </c>
      <c r="Z3" s="43">
        <f t="shared" ref="Z3:Z52" si="1">S3*AG3</f>
        <v>37.200000000000003</v>
      </c>
      <c r="AA3" s="43" t="e">
        <f t="shared" ref="AA3:AA52" si="2">AG3*U3</f>
        <v>#VALUE!</v>
      </c>
      <c r="AB3" s="42"/>
      <c r="AC3" s="42"/>
      <c r="AD3" s="42"/>
      <c r="AE3" s="42"/>
      <c r="AF3" s="42"/>
      <c r="AG3" s="42">
        <f t="shared" ref="AG3:AG52" si="3">SUM(AH3:AJ3)</f>
        <v>40</v>
      </c>
      <c r="AH3" s="42" t="s">
        <v>6</v>
      </c>
      <c r="AI3" s="42" t="s">
        <v>6</v>
      </c>
      <c r="AJ3" s="42">
        <v>40</v>
      </c>
      <c r="AK3" s="44" t="s">
        <v>29</v>
      </c>
    </row>
    <row r="4" spans="1:37" ht="24" thickTop="1" thickBot="1" x14ac:dyDescent="0.3">
      <c r="A4" s="35" t="s">
        <v>42</v>
      </c>
      <c r="B4" s="36" t="s">
        <v>43</v>
      </c>
      <c r="C4" s="37" t="s">
        <v>44</v>
      </c>
      <c r="D4" s="38" t="s">
        <v>55</v>
      </c>
      <c r="E4" s="46"/>
      <c r="F4" s="39">
        <v>4</v>
      </c>
      <c r="G4" s="40" t="s">
        <v>56</v>
      </c>
      <c r="H4" s="41" t="s">
        <v>57</v>
      </c>
      <c r="I4" s="37" t="s">
        <v>48</v>
      </c>
      <c r="J4" s="42" t="s">
        <v>49</v>
      </c>
      <c r="K4" s="43">
        <v>0.8</v>
      </c>
      <c r="L4" s="37" t="s">
        <v>50</v>
      </c>
      <c r="M4" s="43">
        <v>1</v>
      </c>
      <c r="N4" s="37" t="s">
        <v>50</v>
      </c>
      <c r="O4" s="43">
        <v>0.9</v>
      </c>
      <c r="P4" s="37" t="s">
        <v>50</v>
      </c>
      <c r="Q4" s="43" t="s">
        <v>6</v>
      </c>
      <c r="R4" s="37" t="s">
        <v>6</v>
      </c>
      <c r="S4" s="43">
        <f t="shared" si="0"/>
        <v>0.9</v>
      </c>
      <c r="T4" s="43"/>
      <c r="U4" s="43" t="s">
        <v>51</v>
      </c>
      <c r="V4" s="43"/>
      <c r="W4" s="43"/>
      <c r="X4" s="43"/>
      <c r="Y4" s="43">
        <v>1.03</v>
      </c>
      <c r="Z4" s="43">
        <f t="shared" si="1"/>
        <v>36</v>
      </c>
      <c r="AA4" s="43" t="e">
        <f t="shared" si="2"/>
        <v>#VALUE!</v>
      </c>
      <c r="AB4" s="42"/>
      <c r="AC4" s="42"/>
      <c r="AD4" s="42"/>
      <c r="AE4" s="42"/>
      <c r="AF4" s="42"/>
      <c r="AG4" s="42">
        <f t="shared" si="3"/>
        <v>40</v>
      </c>
      <c r="AH4" s="42" t="s">
        <v>6</v>
      </c>
      <c r="AI4" s="42" t="s">
        <v>6</v>
      </c>
      <c r="AJ4" s="42">
        <v>40</v>
      </c>
      <c r="AK4" s="44" t="s">
        <v>29</v>
      </c>
    </row>
    <row r="5" spans="1:37" ht="224.25" customHeight="1" thickTop="1" thickBot="1" x14ac:dyDescent="0.3">
      <c r="A5" s="35" t="s">
        <v>42</v>
      </c>
      <c r="B5" s="36" t="s">
        <v>43</v>
      </c>
      <c r="C5" s="37" t="s">
        <v>44</v>
      </c>
      <c r="D5" s="38" t="s">
        <v>66</v>
      </c>
      <c r="E5" s="46"/>
      <c r="F5" s="39">
        <v>7</v>
      </c>
      <c r="G5" s="40" t="s">
        <v>67</v>
      </c>
      <c r="H5" s="41" t="s">
        <v>68</v>
      </c>
      <c r="I5" s="37" t="s">
        <v>65</v>
      </c>
      <c r="J5" s="42" t="s">
        <v>49</v>
      </c>
      <c r="K5" s="43">
        <v>20</v>
      </c>
      <c r="L5" s="37" t="s">
        <v>65</v>
      </c>
      <c r="M5" s="43">
        <v>29.3</v>
      </c>
      <c r="N5" s="37" t="s">
        <v>65</v>
      </c>
      <c r="O5" s="43">
        <v>28.05</v>
      </c>
      <c r="P5" s="37" t="s">
        <v>65</v>
      </c>
      <c r="Q5" s="43" t="s">
        <v>6</v>
      </c>
      <c r="R5" s="37" t="s">
        <v>6</v>
      </c>
      <c r="S5" s="43">
        <f t="shared" si="0"/>
        <v>25.78</v>
      </c>
      <c r="T5" s="43"/>
      <c r="U5" s="43" t="s">
        <v>323</v>
      </c>
      <c r="V5" s="43"/>
      <c r="W5" s="43"/>
      <c r="X5" s="43"/>
      <c r="Y5" s="43">
        <v>30.07</v>
      </c>
      <c r="Z5" s="43">
        <f t="shared" si="1"/>
        <v>206.24</v>
      </c>
      <c r="AA5" s="43" t="e">
        <f t="shared" si="2"/>
        <v>#VALUE!</v>
      </c>
      <c r="AB5" s="42"/>
      <c r="AC5" s="42"/>
      <c r="AD5" s="42"/>
      <c r="AE5" s="42"/>
      <c r="AF5" s="42"/>
      <c r="AG5" s="42">
        <f t="shared" si="3"/>
        <v>8</v>
      </c>
      <c r="AH5" s="29">
        <v>8</v>
      </c>
      <c r="AI5" s="29" t="s">
        <v>6</v>
      </c>
      <c r="AJ5" s="29" t="s">
        <v>6</v>
      </c>
      <c r="AK5" s="24" t="s">
        <v>29</v>
      </c>
    </row>
    <row r="6" spans="1:37" ht="210" customHeight="1" thickTop="1" thickBot="1" x14ac:dyDescent="0.3">
      <c r="A6" s="6" t="s">
        <v>42</v>
      </c>
      <c r="B6" s="9" t="s">
        <v>43</v>
      </c>
      <c r="C6" s="25" t="s">
        <v>44</v>
      </c>
      <c r="D6" s="19" t="s">
        <v>69</v>
      </c>
      <c r="E6" s="47"/>
      <c r="F6" s="20">
        <v>8</v>
      </c>
      <c r="G6" s="21" t="s">
        <v>70</v>
      </c>
      <c r="H6" s="22" t="s">
        <v>71</v>
      </c>
      <c r="I6" s="25" t="s">
        <v>65</v>
      </c>
      <c r="J6" s="29" t="s">
        <v>49</v>
      </c>
      <c r="K6" s="23">
        <v>18.41</v>
      </c>
      <c r="L6" s="25" t="s">
        <v>65</v>
      </c>
      <c r="M6" s="23">
        <v>16.739999999999998</v>
      </c>
      <c r="N6" s="25" t="s">
        <v>65</v>
      </c>
      <c r="O6" s="23">
        <v>15.5</v>
      </c>
      <c r="P6" s="25" t="s">
        <v>65</v>
      </c>
      <c r="Q6" s="23" t="s">
        <v>6</v>
      </c>
      <c r="R6" s="25" t="s">
        <v>6</v>
      </c>
      <c r="S6" s="23">
        <f t="shared" si="0"/>
        <v>16.88</v>
      </c>
      <c r="T6" s="23"/>
      <c r="U6" s="32"/>
      <c r="V6" s="23"/>
      <c r="W6" s="23"/>
      <c r="X6" s="23"/>
      <c r="Y6" s="23">
        <v>32.1</v>
      </c>
      <c r="Z6" s="23">
        <f t="shared" si="1"/>
        <v>506.4</v>
      </c>
      <c r="AA6" s="17">
        <f t="shared" si="2"/>
        <v>0</v>
      </c>
      <c r="AB6" s="29"/>
      <c r="AC6" s="29"/>
      <c r="AD6" s="29"/>
      <c r="AE6" s="29"/>
      <c r="AF6" s="29"/>
      <c r="AG6" s="18">
        <f t="shared" si="3"/>
        <v>30</v>
      </c>
      <c r="AH6" s="29">
        <v>30</v>
      </c>
      <c r="AI6" s="29" t="s">
        <v>6</v>
      </c>
      <c r="AJ6" s="29" t="s">
        <v>6</v>
      </c>
      <c r="AK6" s="24" t="s">
        <v>29</v>
      </c>
    </row>
    <row r="7" spans="1:37" ht="229.5" customHeight="1" thickTop="1" thickBot="1" x14ac:dyDescent="0.3">
      <c r="A7" s="35" t="s">
        <v>42</v>
      </c>
      <c r="B7" s="36" t="s">
        <v>43</v>
      </c>
      <c r="C7" s="37" t="s">
        <v>44</v>
      </c>
      <c r="D7" s="38" t="s">
        <v>72</v>
      </c>
      <c r="E7" s="46"/>
      <c r="F7" s="39">
        <v>9</v>
      </c>
      <c r="G7" s="40" t="s">
        <v>73</v>
      </c>
      <c r="H7" s="41" t="s">
        <v>74</v>
      </c>
      <c r="I7" s="37" t="s">
        <v>65</v>
      </c>
      <c r="J7" s="42" t="s">
        <v>49</v>
      </c>
      <c r="K7" s="43">
        <v>19.690000000000001</v>
      </c>
      <c r="L7" s="37" t="s">
        <v>65</v>
      </c>
      <c r="M7" s="43">
        <v>12</v>
      </c>
      <c r="N7" s="37" t="s">
        <v>65</v>
      </c>
      <c r="O7" s="43">
        <v>19.989999999999998</v>
      </c>
      <c r="P7" s="37" t="s">
        <v>65</v>
      </c>
      <c r="Q7" s="43" t="s">
        <v>6</v>
      </c>
      <c r="R7" s="37" t="s">
        <v>6</v>
      </c>
      <c r="S7" s="43">
        <f t="shared" si="0"/>
        <v>17.23</v>
      </c>
      <c r="T7" s="43"/>
      <c r="U7" s="43" t="s">
        <v>323</v>
      </c>
      <c r="V7" s="43"/>
      <c r="W7" s="43"/>
      <c r="X7" s="43"/>
      <c r="Y7" s="43">
        <v>15.83</v>
      </c>
      <c r="Z7" s="43">
        <f t="shared" si="1"/>
        <v>258.45</v>
      </c>
      <c r="AA7" s="43" t="e">
        <f t="shared" si="2"/>
        <v>#VALUE!</v>
      </c>
      <c r="AB7" s="42"/>
      <c r="AC7" s="42"/>
      <c r="AD7" s="42"/>
      <c r="AE7" s="42"/>
      <c r="AF7" s="42"/>
      <c r="AG7" s="42">
        <f t="shared" si="3"/>
        <v>15</v>
      </c>
      <c r="AH7" s="29">
        <v>15</v>
      </c>
      <c r="AI7" s="29" t="s">
        <v>6</v>
      </c>
      <c r="AJ7" s="29" t="s">
        <v>6</v>
      </c>
      <c r="AK7" s="24" t="s">
        <v>29</v>
      </c>
    </row>
    <row r="8" spans="1:37" ht="161.25" customHeight="1" thickTop="1" thickBot="1" x14ac:dyDescent="0.3">
      <c r="A8" s="35" t="s">
        <v>42</v>
      </c>
      <c r="B8" s="36" t="s">
        <v>43</v>
      </c>
      <c r="C8" s="37" t="s">
        <v>44</v>
      </c>
      <c r="D8" s="38" t="s">
        <v>79</v>
      </c>
      <c r="E8" s="46"/>
      <c r="F8" s="39">
        <v>11</v>
      </c>
      <c r="G8" s="40" t="s">
        <v>80</v>
      </c>
      <c r="H8" s="41" t="s">
        <v>81</v>
      </c>
      <c r="I8" s="37" t="s">
        <v>65</v>
      </c>
      <c r="J8" s="42" t="s">
        <v>49</v>
      </c>
      <c r="K8" s="43">
        <v>74</v>
      </c>
      <c r="L8" s="37" t="s">
        <v>65</v>
      </c>
      <c r="M8" s="43">
        <v>39</v>
      </c>
      <c r="N8" s="37" t="s">
        <v>65</v>
      </c>
      <c r="O8" s="43">
        <v>54.3</v>
      </c>
      <c r="P8" s="37" t="s">
        <v>65</v>
      </c>
      <c r="Q8" s="43" t="s">
        <v>6</v>
      </c>
      <c r="R8" s="37" t="s">
        <v>6</v>
      </c>
      <c r="S8" s="43">
        <f t="shared" si="0"/>
        <v>55.77</v>
      </c>
      <c r="T8" s="43"/>
      <c r="U8" s="43" t="s">
        <v>323</v>
      </c>
      <c r="V8" s="43"/>
      <c r="W8" s="43"/>
      <c r="X8" s="43"/>
      <c r="Y8" s="43">
        <v>63.15</v>
      </c>
      <c r="Z8" s="43">
        <f t="shared" si="1"/>
        <v>278.85000000000002</v>
      </c>
      <c r="AA8" s="43" t="e">
        <f t="shared" si="2"/>
        <v>#VALUE!</v>
      </c>
      <c r="AB8" s="42"/>
      <c r="AC8" s="42"/>
      <c r="AD8" s="42"/>
      <c r="AE8" s="42"/>
      <c r="AF8" s="42"/>
      <c r="AG8" s="42">
        <f t="shared" si="3"/>
        <v>5</v>
      </c>
      <c r="AH8" s="42">
        <v>5</v>
      </c>
      <c r="AI8" s="42" t="s">
        <v>6</v>
      </c>
      <c r="AJ8" s="42" t="s">
        <v>6</v>
      </c>
      <c r="AK8" s="44" t="s">
        <v>29</v>
      </c>
    </row>
    <row r="9" spans="1:37" ht="137.25" customHeight="1" thickTop="1" thickBot="1" x14ac:dyDescent="0.3">
      <c r="A9" s="35" t="s">
        <v>42</v>
      </c>
      <c r="B9" s="36" t="s">
        <v>43</v>
      </c>
      <c r="C9" s="37" t="s">
        <v>44</v>
      </c>
      <c r="D9" s="38" t="s">
        <v>82</v>
      </c>
      <c r="E9" s="46"/>
      <c r="F9" s="39">
        <v>12</v>
      </c>
      <c r="G9" s="40" t="s">
        <v>83</v>
      </c>
      <c r="H9" s="41" t="s">
        <v>84</v>
      </c>
      <c r="I9" s="37" t="s">
        <v>65</v>
      </c>
      <c r="J9" s="42" t="s">
        <v>49</v>
      </c>
      <c r="K9" s="43">
        <v>18.899999999999999</v>
      </c>
      <c r="L9" s="37" t="s">
        <v>65</v>
      </c>
      <c r="M9" s="43">
        <v>10.45</v>
      </c>
      <c r="N9" s="37" t="s">
        <v>65</v>
      </c>
      <c r="O9" s="43">
        <v>10.9</v>
      </c>
      <c r="P9" s="37" t="s">
        <v>65</v>
      </c>
      <c r="Q9" s="43" t="s">
        <v>6</v>
      </c>
      <c r="R9" s="37" t="s">
        <v>6</v>
      </c>
      <c r="S9" s="43">
        <f t="shared" si="0"/>
        <v>13.42</v>
      </c>
      <c r="T9" s="43"/>
      <c r="U9" s="43" t="s">
        <v>323</v>
      </c>
      <c r="V9" s="43"/>
      <c r="W9" s="43"/>
      <c r="X9" s="43"/>
      <c r="Y9" s="43">
        <v>17.440000000000001</v>
      </c>
      <c r="Z9" s="43">
        <f t="shared" si="1"/>
        <v>134.19999999999999</v>
      </c>
      <c r="AA9" s="43" t="e">
        <f t="shared" si="2"/>
        <v>#VALUE!</v>
      </c>
      <c r="AB9" s="42"/>
      <c r="AC9" s="42"/>
      <c r="AD9" s="42"/>
      <c r="AE9" s="42"/>
      <c r="AF9" s="42"/>
      <c r="AG9" s="42">
        <f t="shared" si="3"/>
        <v>10</v>
      </c>
      <c r="AH9" s="29">
        <v>10</v>
      </c>
      <c r="AI9" s="29" t="s">
        <v>6</v>
      </c>
      <c r="AJ9" s="29" t="s">
        <v>6</v>
      </c>
      <c r="AK9" s="24" t="s">
        <v>29</v>
      </c>
    </row>
    <row r="10" spans="1:37" ht="288" customHeight="1" thickTop="1" thickBot="1" x14ac:dyDescent="0.3">
      <c r="A10" s="35" t="s">
        <v>42</v>
      </c>
      <c r="B10" s="36" t="s">
        <v>43</v>
      </c>
      <c r="C10" s="37" t="s">
        <v>44</v>
      </c>
      <c r="D10" s="38" t="s">
        <v>85</v>
      </c>
      <c r="E10" s="46"/>
      <c r="F10" s="39">
        <v>13</v>
      </c>
      <c r="G10" s="40" t="s">
        <v>86</v>
      </c>
      <c r="H10" s="41" t="s">
        <v>87</v>
      </c>
      <c r="I10" s="37" t="s">
        <v>88</v>
      </c>
      <c r="J10" s="42" t="s">
        <v>49</v>
      </c>
      <c r="K10" s="43">
        <v>10715.5</v>
      </c>
      <c r="L10" s="37" t="s">
        <v>9</v>
      </c>
      <c r="M10" s="43">
        <v>10197</v>
      </c>
      <c r="N10" s="37" t="s">
        <v>9</v>
      </c>
      <c r="O10" s="43">
        <v>11021</v>
      </c>
      <c r="P10" s="37" t="s">
        <v>9</v>
      </c>
      <c r="Q10" s="43" t="s">
        <v>6</v>
      </c>
      <c r="R10" s="37" t="s">
        <v>6</v>
      </c>
      <c r="S10" s="43">
        <f t="shared" si="0"/>
        <v>10644.5</v>
      </c>
      <c r="T10" s="43"/>
      <c r="U10" s="43" t="s">
        <v>51</v>
      </c>
      <c r="V10" s="43"/>
      <c r="W10" s="43"/>
      <c r="X10" s="43"/>
      <c r="Y10" s="43">
        <v>11799</v>
      </c>
      <c r="Z10" s="43">
        <f t="shared" si="1"/>
        <v>21289</v>
      </c>
      <c r="AA10" s="43" t="e">
        <f t="shared" si="2"/>
        <v>#VALUE!</v>
      </c>
      <c r="AB10" s="42"/>
      <c r="AC10" s="42"/>
      <c r="AD10" s="42"/>
      <c r="AE10" s="42"/>
      <c r="AF10" s="42"/>
      <c r="AG10" s="42">
        <f t="shared" si="3"/>
        <v>2</v>
      </c>
      <c r="AH10" s="42" t="s">
        <v>6</v>
      </c>
      <c r="AI10" s="42">
        <v>2</v>
      </c>
      <c r="AJ10" s="42" t="s">
        <v>6</v>
      </c>
      <c r="AK10" s="44" t="s">
        <v>29</v>
      </c>
    </row>
    <row r="11" spans="1:37" ht="298.5" customHeight="1" thickTop="1" thickBot="1" x14ac:dyDescent="0.3">
      <c r="A11" s="35" t="s">
        <v>42</v>
      </c>
      <c r="B11" s="36" t="s">
        <v>43</v>
      </c>
      <c r="C11" s="37" t="s">
        <v>44</v>
      </c>
      <c r="D11" s="38" t="s">
        <v>92</v>
      </c>
      <c r="E11" s="46"/>
      <c r="F11" s="39">
        <v>15</v>
      </c>
      <c r="G11" s="40" t="s">
        <v>93</v>
      </c>
      <c r="H11" s="41" t="s">
        <v>94</v>
      </c>
      <c r="I11" s="37" t="s">
        <v>88</v>
      </c>
      <c r="J11" s="42" t="s">
        <v>49</v>
      </c>
      <c r="K11" s="43">
        <v>3550</v>
      </c>
      <c r="L11" s="37" t="s">
        <v>9</v>
      </c>
      <c r="M11" s="43">
        <v>3699</v>
      </c>
      <c r="N11" s="37" t="s">
        <v>9</v>
      </c>
      <c r="O11" s="43">
        <v>3553.68</v>
      </c>
      <c r="P11" s="37" t="s">
        <v>9</v>
      </c>
      <c r="Q11" s="43" t="s">
        <v>6</v>
      </c>
      <c r="R11" s="37" t="s">
        <v>6</v>
      </c>
      <c r="S11" s="43">
        <f t="shared" si="0"/>
        <v>3600.89</v>
      </c>
      <c r="T11" s="43"/>
      <c r="U11" s="43" t="s">
        <v>51</v>
      </c>
      <c r="V11" s="43"/>
      <c r="W11" s="43"/>
      <c r="X11" s="43"/>
      <c r="Y11" s="43">
        <v>3410</v>
      </c>
      <c r="Z11" s="43">
        <f t="shared" si="1"/>
        <v>7201.78</v>
      </c>
      <c r="AA11" s="43" t="e">
        <f t="shared" si="2"/>
        <v>#VALUE!</v>
      </c>
      <c r="AB11" s="42"/>
      <c r="AC11" s="42"/>
      <c r="AD11" s="42"/>
      <c r="AE11" s="42"/>
      <c r="AF11" s="42"/>
      <c r="AG11" s="42">
        <f t="shared" si="3"/>
        <v>2</v>
      </c>
      <c r="AH11" s="42" t="s">
        <v>6</v>
      </c>
      <c r="AI11" s="42">
        <v>2</v>
      </c>
      <c r="AJ11" s="42" t="s">
        <v>6</v>
      </c>
      <c r="AK11" s="44" t="s">
        <v>29</v>
      </c>
    </row>
    <row r="12" spans="1:37" ht="83.25" customHeight="1" thickTop="1" thickBot="1" x14ac:dyDescent="0.3">
      <c r="A12" s="35" t="s">
        <v>42</v>
      </c>
      <c r="B12" s="36" t="s">
        <v>43</v>
      </c>
      <c r="C12" s="37" t="s">
        <v>44</v>
      </c>
      <c r="D12" s="38" t="s">
        <v>95</v>
      </c>
      <c r="E12" s="46"/>
      <c r="F12" s="39">
        <v>16</v>
      </c>
      <c r="G12" s="40" t="s">
        <v>96</v>
      </c>
      <c r="H12" s="41" t="s">
        <v>97</v>
      </c>
      <c r="I12" s="37" t="s">
        <v>88</v>
      </c>
      <c r="J12" s="42" t="s">
        <v>49</v>
      </c>
      <c r="K12" s="43">
        <v>41</v>
      </c>
      <c r="L12" s="37" t="s">
        <v>9</v>
      </c>
      <c r="M12" s="43">
        <v>44</v>
      </c>
      <c r="N12" s="37" t="s">
        <v>9</v>
      </c>
      <c r="O12" s="43">
        <v>50</v>
      </c>
      <c r="P12" s="37" t="s">
        <v>9</v>
      </c>
      <c r="Q12" s="43" t="s">
        <v>6</v>
      </c>
      <c r="R12" s="37" t="s">
        <v>6</v>
      </c>
      <c r="S12" s="43">
        <f t="shared" si="0"/>
        <v>45</v>
      </c>
      <c r="T12" s="43"/>
      <c r="U12" s="43" t="s">
        <v>51</v>
      </c>
      <c r="V12" s="43"/>
      <c r="W12" s="43"/>
      <c r="X12" s="43"/>
      <c r="Y12" s="43">
        <v>55</v>
      </c>
      <c r="Z12" s="43">
        <f t="shared" si="1"/>
        <v>90</v>
      </c>
      <c r="AA12" s="43" t="e">
        <f t="shared" si="2"/>
        <v>#VALUE!</v>
      </c>
      <c r="AB12" s="42"/>
      <c r="AC12" s="42"/>
      <c r="AD12" s="42"/>
      <c r="AE12" s="42"/>
      <c r="AF12" s="42"/>
      <c r="AG12" s="42">
        <f t="shared" si="3"/>
        <v>2</v>
      </c>
      <c r="AH12" s="42" t="s">
        <v>6</v>
      </c>
      <c r="AI12" s="42">
        <v>2</v>
      </c>
      <c r="AJ12" s="42" t="s">
        <v>6</v>
      </c>
      <c r="AK12" s="44" t="s">
        <v>29</v>
      </c>
    </row>
    <row r="13" spans="1:37" ht="366" customHeight="1" thickTop="1" thickBot="1" x14ac:dyDescent="0.3">
      <c r="A13" s="35" t="s">
        <v>42</v>
      </c>
      <c r="B13" s="36" t="s">
        <v>43</v>
      </c>
      <c r="C13" s="37" t="s">
        <v>44</v>
      </c>
      <c r="D13" s="38" t="s">
        <v>98</v>
      </c>
      <c r="E13" s="46" t="s">
        <v>292</v>
      </c>
      <c r="F13" s="39">
        <v>17</v>
      </c>
      <c r="G13" s="40" t="s">
        <v>99</v>
      </c>
      <c r="H13" s="41" t="s">
        <v>100</v>
      </c>
      <c r="I13" s="37" t="s">
        <v>88</v>
      </c>
      <c r="J13" s="42" t="s">
        <v>49</v>
      </c>
      <c r="K13" s="43">
        <v>379.99</v>
      </c>
      <c r="L13" s="37" t="s">
        <v>9</v>
      </c>
      <c r="M13" s="43">
        <v>489</v>
      </c>
      <c r="N13" s="37" t="s">
        <v>9</v>
      </c>
      <c r="O13" s="43">
        <v>499</v>
      </c>
      <c r="P13" s="37" t="s">
        <v>9</v>
      </c>
      <c r="Q13" s="43" t="s">
        <v>6</v>
      </c>
      <c r="R13" s="37" t="s">
        <v>6</v>
      </c>
      <c r="S13" s="43">
        <f t="shared" si="0"/>
        <v>456</v>
      </c>
      <c r="T13" s="43"/>
      <c r="U13" s="43" t="s">
        <v>51</v>
      </c>
      <c r="V13" s="43"/>
      <c r="W13" s="43"/>
      <c r="X13" s="43"/>
      <c r="Y13" s="43">
        <v>568</v>
      </c>
      <c r="Z13" s="43">
        <f t="shared" si="1"/>
        <v>4104</v>
      </c>
      <c r="AA13" s="43" t="e">
        <f t="shared" si="2"/>
        <v>#VALUE!</v>
      </c>
      <c r="AB13" s="42"/>
      <c r="AC13" s="42"/>
      <c r="AD13" s="42"/>
      <c r="AE13" s="42"/>
      <c r="AF13" s="42"/>
      <c r="AG13" s="42">
        <f t="shared" si="3"/>
        <v>9</v>
      </c>
      <c r="AH13" s="42" t="s">
        <v>6</v>
      </c>
      <c r="AI13" s="42">
        <v>8</v>
      </c>
      <c r="AJ13" s="42">
        <v>1</v>
      </c>
      <c r="AK13" s="44" t="s">
        <v>29</v>
      </c>
    </row>
    <row r="14" spans="1:37" ht="67.5" customHeight="1" thickTop="1" thickBot="1" x14ac:dyDescent="0.3">
      <c r="A14" s="35" t="s">
        <v>42</v>
      </c>
      <c r="B14" s="36" t="s">
        <v>43</v>
      </c>
      <c r="C14" s="37" t="s">
        <v>44</v>
      </c>
      <c r="D14" s="38" t="s">
        <v>106</v>
      </c>
      <c r="E14" s="46"/>
      <c r="F14" s="39">
        <v>21</v>
      </c>
      <c r="G14" s="40" t="s">
        <v>107</v>
      </c>
      <c r="H14" s="41" t="s">
        <v>108</v>
      </c>
      <c r="I14" s="37" t="s">
        <v>88</v>
      </c>
      <c r="J14" s="42" t="s">
        <v>49</v>
      </c>
      <c r="K14" s="43">
        <v>4.3</v>
      </c>
      <c r="L14" s="37" t="s">
        <v>50</v>
      </c>
      <c r="M14" s="43">
        <v>6.19</v>
      </c>
      <c r="N14" s="37" t="s">
        <v>50</v>
      </c>
      <c r="O14" s="43">
        <v>5.99</v>
      </c>
      <c r="P14" s="37" t="s">
        <v>50</v>
      </c>
      <c r="Q14" s="43" t="s">
        <v>6</v>
      </c>
      <c r="R14" s="37" t="s">
        <v>6</v>
      </c>
      <c r="S14" s="43">
        <f t="shared" si="0"/>
        <v>5.49</v>
      </c>
      <c r="T14" s="43"/>
      <c r="U14" s="43" t="s">
        <v>323</v>
      </c>
      <c r="V14" s="43"/>
      <c r="W14" s="43"/>
      <c r="X14" s="43"/>
      <c r="Y14" s="43">
        <v>6.65</v>
      </c>
      <c r="Z14" s="43">
        <f t="shared" si="1"/>
        <v>109.80000000000001</v>
      </c>
      <c r="AA14" s="43" t="e">
        <f t="shared" si="2"/>
        <v>#VALUE!</v>
      </c>
      <c r="AB14" s="42"/>
      <c r="AC14" s="42"/>
      <c r="AD14" s="42"/>
      <c r="AE14" s="42"/>
      <c r="AF14" s="42"/>
      <c r="AG14" s="42">
        <f t="shared" si="3"/>
        <v>20</v>
      </c>
      <c r="AH14" s="42" t="s">
        <v>6</v>
      </c>
      <c r="AI14" s="42" t="s">
        <v>6</v>
      </c>
      <c r="AJ14" s="42">
        <v>20</v>
      </c>
      <c r="AK14" s="44" t="s">
        <v>29</v>
      </c>
    </row>
    <row r="15" spans="1:37" ht="24" thickTop="1" thickBot="1" x14ac:dyDescent="0.3">
      <c r="A15" s="35" t="s">
        <v>42</v>
      </c>
      <c r="B15" s="36" t="s">
        <v>43</v>
      </c>
      <c r="C15" s="37" t="s">
        <v>44</v>
      </c>
      <c r="D15" s="38" t="s">
        <v>109</v>
      </c>
      <c r="E15" s="46"/>
      <c r="F15" s="39">
        <v>22</v>
      </c>
      <c r="G15" s="40" t="s">
        <v>110</v>
      </c>
      <c r="H15" s="41" t="s">
        <v>111</v>
      </c>
      <c r="I15" s="37" t="s">
        <v>88</v>
      </c>
      <c r="J15" s="42" t="s">
        <v>49</v>
      </c>
      <c r="K15" s="43">
        <v>130.79</v>
      </c>
      <c r="L15" s="37" t="s">
        <v>9</v>
      </c>
      <c r="M15" s="43">
        <v>113.72</v>
      </c>
      <c r="N15" s="37" t="s">
        <v>9</v>
      </c>
      <c r="O15" s="43">
        <v>141</v>
      </c>
      <c r="P15" s="37" t="s">
        <v>9</v>
      </c>
      <c r="Q15" s="43" t="s">
        <v>6</v>
      </c>
      <c r="R15" s="37" t="s">
        <v>6</v>
      </c>
      <c r="S15" s="43">
        <f t="shared" si="0"/>
        <v>128.5</v>
      </c>
      <c r="T15" s="43"/>
      <c r="U15" s="43" t="s">
        <v>51</v>
      </c>
      <c r="V15" s="43"/>
      <c r="W15" s="43"/>
      <c r="X15" s="43"/>
      <c r="Y15" s="43">
        <v>165</v>
      </c>
      <c r="Z15" s="43">
        <f t="shared" si="1"/>
        <v>257</v>
      </c>
      <c r="AA15" s="43" t="e">
        <f t="shared" si="2"/>
        <v>#VALUE!</v>
      </c>
      <c r="AB15" s="42"/>
      <c r="AC15" s="42"/>
      <c r="AD15" s="42"/>
      <c r="AE15" s="42"/>
      <c r="AF15" s="42"/>
      <c r="AG15" s="42">
        <f t="shared" si="3"/>
        <v>2</v>
      </c>
      <c r="AH15" s="42" t="s">
        <v>6</v>
      </c>
      <c r="AI15" s="42">
        <v>2</v>
      </c>
      <c r="AJ15" s="42" t="s">
        <v>6</v>
      </c>
      <c r="AK15" s="44" t="s">
        <v>29</v>
      </c>
    </row>
    <row r="16" spans="1:37" ht="35.25" thickTop="1" thickBot="1" x14ac:dyDescent="0.3">
      <c r="A16" s="35" t="s">
        <v>42</v>
      </c>
      <c r="B16" s="36" t="s">
        <v>43</v>
      </c>
      <c r="C16" s="37" t="s">
        <v>44</v>
      </c>
      <c r="D16" s="38" t="s">
        <v>112</v>
      </c>
      <c r="E16" s="46"/>
      <c r="F16" s="39">
        <v>23</v>
      </c>
      <c r="G16" s="40" t="s">
        <v>113</v>
      </c>
      <c r="H16" s="41" t="s">
        <v>114</v>
      </c>
      <c r="I16" s="37" t="s">
        <v>88</v>
      </c>
      <c r="J16" s="42" t="s">
        <v>49</v>
      </c>
      <c r="K16" s="43">
        <v>5.8</v>
      </c>
      <c r="L16" s="37" t="s">
        <v>50</v>
      </c>
      <c r="M16" s="43">
        <v>5.5</v>
      </c>
      <c r="N16" s="37" t="s">
        <v>50</v>
      </c>
      <c r="O16" s="43">
        <v>6.5</v>
      </c>
      <c r="P16" s="37" t="s">
        <v>50</v>
      </c>
      <c r="Q16" s="43" t="s">
        <v>6</v>
      </c>
      <c r="R16" s="37" t="s">
        <v>6</v>
      </c>
      <c r="S16" s="43">
        <f t="shared" si="0"/>
        <v>5.93</v>
      </c>
      <c r="T16" s="43"/>
      <c r="U16" s="43" t="s">
        <v>323</v>
      </c>
      <c r="V16" s="43"/>
      <c r="W16" s="43"/>
      <c r="X16" s="43"/>
      <c r="Y16" s="43">
        <v>6.32</v>
      </c>
      <c r="Z16" s="43">
        <f t="shared" si="1"/>
        <v>177.89999999999998</v>
      </c>
      <c r="AA16" s="43" t="e">
        <f t="shared" si="2"/>
        <v>#VALUE!</v>
      </c>
      <c r="AB16" s="42"/>
      <c r="AC16" s="42"/>
      <c r="AD16" s="42"/>
      <c r="AE16" s="42"/>
      <c r="AF16" s="42"/>
      <c r="AG16" s="42">
        <f t="shared" si="3"/>
        <v>30</v>
      </c>
      <c r="AH16" s="42" t="s">
        <v>6</v>
      </c>
      <c r="AI16" s="42" t="s">
        <v>6</v>
      </c>
      <c r="AJ16" s="42">
        <v>30</v>
      </c>
      <c r="AK16" s="44" t="s">
        <v>29</v>
      </c>
    </row>
    <row r="17" spans="1:37" ht="80.25" customHeight="1" thickTop="1" thickBot="1" x14ac:dyDescent="0.3">
      <c r="A17" s="35" t="s">
        <v>42</v>
      </c>
      <c r="B17" s="36" t="s">
        <v>43</v>
      </c>
      <c r="C17" s="37" t="s">
        <v>44</v>
      </c>
      <c r="D17" s="38" t="s">
        <v>115</v>
      </c>
      <c r="E17" s="46"/>
      <c r="F17" s="39">
        <v>24</v>
      </c>
      <c r="G17" s="40" t="s">
        <v>116</v>
      </c>
      <c r="H17" s="41" t="s">
        <v>117</v>
      </c>
      <c r="I17" s="37" t="s">
        <v>88</v>
      </c>
      <c r="J17" s="42" t="s">
        <v>49</v>
      </c>
      <c r="K17" s="43">
        <v>3.6</v>
      </c>
      <c r="L17" s="37" t="s">
        <v>50</v>
      </c>
      <c r="M17" s="43">
        <v>3.5</v>
      </c>
      <c r="N17" s="37" t="s">
        <v>50</v>
      </c>
      <c r="O17" s="43">
        <v>3.62</v>
      </c>
      <c r="P17" s="37" t="s">
        <v>50</v>
      </c>
      <c r="Q17" s="43" t="s">
        <v>6</v>
      </c>
      <c r="R17" s="37" t="s">
        <v>6</v>
      </c>
      <c r="S17" s="43">
        <f t="shared" si="0"/>
        <v>3.57</v>
      </c>
      <c r="T17" s="43"/>
      <c r="U17" s="43" t="s">
        <v>323</v>
      </c>
      <c r="V17" s="43"/>
      <c r="W17" s="43"/>
      <c r="X17" s="43"/>
      <c r="Y17" s="43">
        <v>6.1</v>
      </c>
      <c r="Z17" s="43">
        <f t="shared" si="1"/>
        <v>107.1</v>
      </c>
      <c r="AA17" s="43" t="e">
        <f t="shared" si="2"/>
        <v>#VALUE!</v>
      </c>
      <c r="AB17" s="42"/>
      <c r="AC17" s="42"/>
      <c r="AD17" s="42"/>
      <c r="AE17" s="42"/>
      <c r="AF17" s="42"/>
      <c r="AG17" s="42">
        <f t="shared" si="3"/>
        <v>30</v>
      </c>
      <c r="AH17" s="42" t="s">
        <v>6</v>
      </c>
      <c r="AI17" s="42" t="s">
        <v>6</v>
      </c>
      <c r="AJ17" s="42">
        <v>30</v>
      </c>
      <c r="AK17" s="44" t="s">
        <v>29</v>
      </c>
    </row>
    <row r="18" spans="1:37" ht="68.25" customHeight="1" thickTop="1" thickBot="1" x14ac:dyDescent="0.3">
      <c r="A18" s="35" t="s">
        <v>42</v>
      </c>
      <c r="B18" s="36" t="s">
        <v>43</v>
      </c>
      <c r="C18" s="37" t="s">
        <v>44</v>
      </c>
      <c r="D18" s="38" t="s">
        <v>118</v>
      </c>
      <c r="E18" s="46"/>
      <c r="F18" s="39">
        <v>25</v>
      </c>
      <c r="G18" s="40" t="s">
        <v>119</v>
      </c>
      <c r="H18" s="41" t="s">
        <v>120</v>
      </c>
      <c r="I18" s="37" t="s">
        <v>88</v>
      </c>
      <c r="J18" s="42" t="s">
        <v>49</v>
      </c>
      <c r="K18" s="43">
        <v>49.9</v>
      </c>
      <c r="L18" s="37" t="s">
        <v>50</v>
      </c>
      <c r="M18" s="43">
        <v>63</v>
      </c>
      <c r="N18" s="37" t="s">
        <v>50</v>
      </c>
      <c r="O18" s="43">
        <v>60.75</v>
      </c>
      <c r="P18" s="37" t="s">
        <v>50</v>
      </c>
      <c r="Q18" s="43" t="s">
        <v>6</v>
      </c>
      <c r="R18" s="37" t="s">
        <v>6</v>
      </c>
      <c r="S18" s="43">
        <f t="shared" si="0"/>
        <v>57.88</v>
      </c>
      <c r="T18" s="43"/>
      <c r="U18" s="43" t="s">
        <v>323</v>
      </c>
      <c r="V18" s="43"/>
      <c r="W18" s="43"/>
      <c r="X18" s="43"/>
      <c r="Y18" s="43">
        <v>55</v>
      </c>
      <c r="Z18" s="43">
        <f t="shared" si="1"/>
        <v>1736.4</v>
      </c>
      <c r="AA18" s="43" t="e">
        <f t="shared" si="2"/>
        <v>#VALUE!</v>
      </c>
      <c r="AB18" s="42"/>
      <c r="AC18" s="42"/>
      <c r="AD18" s="42"/>
      <c r="AE18" s="42"/>
      <c r="AF18" s="42"/>
      <c r="AG18" s="42">
        <f t="shared" si="3"/>
        <v>30</v>
      </c>
      <c r="AH18" s="42" t="s">
        <v>6</v>
      </c>
      <c r="AI18" s="42" t="s">
        <v>6</v>
      </c>
      <c r="AJ18" s="42">
        <v>30</v>
      </c>
      <c r="AK18" s="44" t="s">
        <v>29</v>
      </c>
    </row>
    <row r="19" spans="1:37" ht="87" customHeight="1" thickTop="1" thickBot="1" x14ac:dyDescent="0.3">
      <c r="A19" s="35" t="s">
        <v>42</v>
      </c>
      <c r="B19" s="9" t="s">
        <v>43</v>
      </c>
      <c r="C19" s="25" t="s">
        <v>44</v>
      </c>
      <c r="D19" s="19" t="s">
        <v>121</v>
      </c>
      <c r="E19" s="46"/>
      <c r="F19" s="39">
        <v>26</v>
      </c>
      <c r="G19" s="40" t="s">
        <v>122</v>
      </c>
      <c r="H19" s="41" t="s">
        <v>123</v>
      </c>
      <c r="I19" s="37" t="s">
        <v>65</v>
      </c>
      <c r="J19" s="42" t="s">
        <v>78</v>
      </c>
      <c r="K19" s="43">
        <v>2.65</v>
      </c>
      <c r="L19" s="37" t="s">
        <v>65</v>
      </c>
      <c r="M19" s="43">
        <v>4.03</v>
      </c>
      <c r="N19" s="37" t="s">
        <v>65</v>
      </c>
      <c r="O19" s="43">
        <v>3.4</v>
      </c>
      <c r="P19" s="37" t="s">
        <v>65</v>
      </c>
      <c r="Q19" s="43" t="s">
        <v>6</v>
      </c>
      <c r="R19" s="37" t="s">
        <v>6</v>
      </c>
      <c r="S19" s="43">
        <f t="shared" si="0"/>
        <v>3.36</v>
      </c>
      <c r="T19" s="43"/>
      <c r="U19" s="43" t="s">
        <v>323</v>
      </c>
      <c r="V19" s="43"/>
      <c r="W19" s="43"/>
      <c r="X19" s="43"/>
      <c r="Y19" s="43">
        <v>4.75</v>
      </c>
      <c r="Z19" s="43">
        <f t="shared" si="1"/>
        <v>100.8</v>
      </c>
      <c r="AA19" s="43" t="e">
        <f t="shared" si="2"/>
        <v>#VALUE!</v>
      </c>
      <c r="AB19" s="42"/>
      <c r="AC19" s="42"/>
      <c r="AD19" s="42"/>
      <c r="AE19" s="42"/>
      <c r="AF19" s="42"/>
      <c r="AG19" s="42">
        <f t="shared" si="3"/>
        <v>30</v>
      </c>
      <c r="AH19" s="42">
        <v>30</v>
      </c>
      <c r="AI19" s="42" t="s">
        <v>6</v>
      </c>
      <c r="AJ19" s="42" t="s">
        <v>6</v>
      </c>
      <c r="AK19" s="44" t="s">
        <v>29</v>
      </c>
    </row>
    <row r="20" spans="1:37" ht="246.75" customHeight="1" thickTop="1" thickBot="1" x14ac:dyDescent="0.3">
      <c r="A20" s="35" t="s">
        <v>42</v>
      </c>
      <c r="B20" s="36" t="s">
        <v>43</v>
      </c>
      <c r="C20" s="37" t="s">
        <v>44</v>
      </c>
      <c r="D20" s="38" t="s">
        <v>124</v>
      </c>
      <c r="E20" s="46"/>
      <c r="F20" s="39">
        <v>27</v>
      </c>
      <c r="G20" s="40" t="s">
        <v>125</v>
      </c>
      <c r="H20" s="41" t="s">
        <v>126</v>
      </c>
      <c r="I20" s="37" t="s">
        <v>65</v>
      </c>
      <c r="J20" s="42" t="s">
        <v>49</v>
      </c>
      <c r="K20" s="43">
        <v>12</v>
      </c>
      <c r="L20" s="37" t="s">
        <v>65</v>
      </c>
      <c r="M20" s="43">
        <v>12</v>
      </c>
      <c r="N20" s="37" t="s">
        <v>65</v>
      </c>
      <c r="O20" s="43">
        <v>13.9</v>
      </c>
      <c r="P20" s="37" t="s">
        <v>65</v>
      </c>
      <c r="Q20" s="43" t="s">
        <v>6</v>
      </c>
      <c r="R20" s="37" t="s">
        <v>6</v>
      </c>
      <c r="S20" s="43">
        <f t="shared" si="0"/>
        <v>12.63</v>
      </c>
      <c r="T20" s="43"/>
      <c r="U20" s="43" t="s">
        <v>323</v>
      </c>
      <c r="V20" s="43"/>
      <c r="W20" s="43"/>
      <c r="X20" s="43"/>
      <c r="Y20" s="43">
        <v>17.25</v>
      </c>
      <c r="Z20" s="43">
        <f t="shared" si="1"/>
        <v>315.75</v>
      </c>
      <c r="AA20" s="43" t="e">
        <f t="shared" si="2"/>
        <v>#VALUE!</v>
      </c>
      <c r="AB20" s="42"/>
      <c r="AC20" s="42"/>
      <c r="AD20" s="42"/>
      <c r="AE20" s="42"/>
      <c r="AF20" s="42"/>
      <c r="AG20" s="42">
        <f t="shared" si="3"/>
        <v>25</v>
      </c>
      <c r="AH20" s="42">
        <v>25</v>
      </c>
      <c r="AI20" s="42" t="s">
        <v>6</v>
      </c>
      <c r="AJ20" s="42" t="s">
        <v>6</v>
      </c>
      <c r="AK20" s="44" t="s">
        <v>29</v>
      </c>
    </row>
    <row r="21" spans="1:37" ht="227.25" customHeight="1" thickTop="1" thickBot="1" x14ac:dyDescent="0.3">
      <c r="A21" s="35" t="s">
        <v>42</v>
      </c>
      <c r="B21" s="36" t="s">
        <v>43</v>
      </c>
      <c r="C21" s="37" t="s">
        <v>44</v>
      </c>
      <c r="D21" s="38" t="s">
        <v>127</v>
      </c>
      <c r="E21" s="46"/>
      <c r="F21" s="39">
        <v>28</v>
      </c>
      <c r="G21" s="40" t="s">
        <v>128</v>
      </c>
      <c r="H21" s="41" t="s">
        <v>129</v>
      </c>
      <c r="I21" s="37" t="s">
        <v>65</v>
      </c>
      <c r="J21" s="42" t="s">
        <v>49</v>
      </c>
      <c r="K21" s="43">
        <v>12</v>
      </c>
      <c r="L21" s="37" t="s">
        <v>65</v>
      </c>
      <c r="M21" s="43">
        <v>8.99</v>
      </c>
      <c r="N21" s="37" t="s">
        <v>65</v>
      </c>
      <c r="O21" s="43">
        <v>12</v>
      </c>
      <c r="P21" s="37" t="s">
        <v>65</v>
      </c>
      <c r="Q21" s="43" t="s">
        <v>6</v>
      </c>
      <c r="R21" s="37" t="s">
        <v>6</v>
      </c>
      <c r="S21" s="43">
        <f t="shared" si="0"/>
        <v>11</v>
      </c>
      <c r="T21" s="43"/>
      <c r="U21" s="43" t="s">
        <v>323</v>
      </c>
      <c r="V21" s="43"/>
      <c r="W21" s="43"/>
      <c r="X21" s="43"/>
      <c r="Y21" s="43">
        <v>15.8</v>
      </c>
      <c r="Z21" s="43">
        <f t="shared" si="1"/>
        <v>275</v>
      </c>
      <c r="AA21" s="43" t="e">
        <f t="shared" si="2"/>
        <v>#VALUE!</v>
      </c>
      <c r="AB21" s="42"/>
      <c r="AC21" s="42"/>
      <c r="AD21" s="42"/>
      <c r="AE21" s="42"/>
      <c r="AF21" s="42"/>
      <c r="AG21" s="42">
        <f t="shared" si="3"/>
        <v>25</v>
      </c>
      <c r="AH21" s="42">
        <v>25</v>
      </c>
      <c r="AI21" s="42" t="s">
        <v>6</v>
      </c>
      <c r="AJ21" s="42" t="s">
        <v>6</v>
      </c>
      <c r="AK21" s="44" t="s">
        <v>29</v>
      </c>
    </row>
    <row r="22" spans="1:37" ht="171.75" customHeight="1" thickTop="1" thickBot="1" x14ac:dyDescent="0.3">
      <c r="A22" s="35" t="s">
        <v>42</v>
      </c>
      <c r="B22" s="36" t="s">
        <v>43</v>
      </c>
      <c r="C22" s="37" t="s">
        <v>44</v>
      </c>
      <c r="D22" s="38" t="s">
        <v>130</v>
      </c>
      <c r="E22" s="46"/>
      <c r="F22" s="39">
        <v>29</v>
      </c>
      <c r="G22" s="40" t="s">
        <v>131</v>
      </c>
      <c r="H22" s="41" t="s">
        <v>132</v>
      </c>
      <c r="I22" s="37" t="s">
        <v>88</v>
      </c>
      <c r="J22" s="42" t="s">
        <v>49</v>
      </c>
      <c r="K22" s="43">
        <v>9.5299999999999994</v>
      </c>
      <c r="L22" s="37" t="s">
        <v>50</v>
      </c>
      <c r="M22" s="43">
        <v>13.27</v>
      </c>
      <c r="N22" s="37" t="s">
        <v>50</v>
      </c>
      <c r="O22" s="43">
        <v>10.99</v>
      </c>
      <c r="P22" s="37" t="s">
        <v>50</v>
      </c>
      <c r="Q22" s="43" t="s">
        <v>6</v>
      </c>
      <c r="R22" s="37" t="s">
        <v>6</v>
      </c>
      <c r="S22" s="43">
        <f t="shared" si="0"/>
        <v>11.26</v>
      </c>
      <c r="T22" s="43"/>
      <c r="U22" s="43" t="s">
        <v>323</v>
      </c>
      <c r="V22" s="43"/>
      <c r="W22" s="43"/>
      <c r="X22" s="43"/>
      <c r="Y22" s="43">
        <v>13.1</v>
      </c>
      <c r="Z22" s="43">
        <f t="shared" si="1"/>
        <v>450.4</v>
      </c>
      <c r="AA22" s="43" t="e">
        <f t="shared" si="2"/>
        <v>#VALUE!</v>
      </c>
      <c r="AB22" s="42"/>
      <c r="AC22" s="42"/>
      <c r="AD22" s="42"/>
      <c r="AE22" s="42"/>
      <c r="AF22" s="42"/>
      <c r="AG22" s="42">
        <f t="shared" si="3"/>
        <v>40</v>
      </c>
      <c r="AH22" s="42" t="s">
        <v>6</v>
      </c>
      <c r="AI22" s="42" t="s">
        <v>6</v>
      </c>
      <c r="AJ22" s="42">
        <v>40</v>
      </c>
      <c r="AK22" s="44" t="s">
        <v>29</v>
      </c>
    </row>
    <row r="23" spans="1:37" ht="125.25" customHeight="1" thickTop="1" thickBot="1" x14ac:dyDescent="0.3">
      <c r="A23" s="35" t="s">
        <v>42</v>
      </c>
      <c r="B23" s="36" t="s">
        <v>43</v>
      </c>
      <c r="C23" s="37" t="s">
        <v>44</v>
      </c>
      <c r="D23" s="38" t="s">
        <v>133</v>
      </c>
      <c r="E23" s="46"/>
      <c r="F23" s="39">
        <v>30</v>
      </c>
      <c r="G23" s="40" t="s">
        <v>134</v>
      </c>
      <c r="H23" s="41" t="s">
        <v>135</v>
      </c>
      <c r="I23" s="37" t="s">
        <v>65</v>
      </c>
      <c r="J23" s="42" t="s">
        <v>49</v>
      </c>
      <c r="K23" s="43">
        <v>25</v>
      </c>
      <c r="L23" s="37" t="s">
        <v>65</v>
      </c>
      <c r="M23" s="43">
        <v>22.79</v>
      </c>
      <c r="N23" s="37" t="s">
        <v>65</v>
      </c>
      <c r="O23" s="43">
        <v>14.7</v>
      </c>
      <c r="P23" s="37" t="s">
        <v>65</v>
      </c>
      <c r="Q23" s="43" t="s">
        <v>6</v>
      </c>
      <c r="R23" s="37" t="s">
        <v>6</v>
      </c>
      <c r="S23" s="43">
        <f t="shared" si="0"/>
        <v>20.83</v>
      </c>
      <c r="T23" s="43"/>
      <c r="U23" s="43" t="s">
        <v>323</v>
      </c>
      <c r="V23" s="43"/>
      <c r="W23" s="43"/>
      <c r="X23" s="43"/>
      <c r="Y23" s="43">
        <v>35.200000000000003</v>
      </c>
      <c r="Z23" s="43">
        <f t="shared" si="1"/>
        <v>833.19999999999993</v>
      </c>
      <c r="AA23" s="43" t="e">
        <f t="shared" si="2"/>
        <v>#VALUE!</v>
      </c>
      <c r="AB23" s="42"/>
      <c r="AC23" s="42"/>
      <c r="AD23" s="42"/>
      <c r="AE23" s="42"/>
      <c r="AF23" s="42"/>
      <c r="AG23" s="42">
        <f t="shared" si="3"/>
        <v>40</v>
      </c>
      <c r="AH23" s="42">
        <v>20</v>
      </c>
      <c r="AI23" s="42" t="s">
        <v>6</v>
      </c>
      <c r="AJ23" s="42">
        <v>20</v>
      </c>
      <c r="AK23" s="44" t="s">
        <v>29</v>
      </c>
    </row>
    <row r="24" spans="1:37" s="3" customFormat="1" ht="217.5" customHeight="1" thickTop="1" thickBot="1" x14ac:dyDescent="0.3">
      <c r="A24" s="35" t="s">
        <v>42</v>
      </c>
      <c r="B24" s="36" t="s">
        <v>43</v>
      </c>
      <c r="C24" s="37" t="s">
        <v>44</v>
      </c>
      <c r="D24" s="38" t="s">
        <v>136</v>
      </c>
      <c r="E24" s="46"/>
      <c r="F24" s="39">
        <v>31</v>
      </c>
      <c r="G24" s="40" t="s">
        <v>137</v>
      </c>
      <c r="H24" s="41" t="s">
        <v>138</v>
      </c>
      <c r="I24" s="37" t="s">
        <v>88</v>
      </c>
      <c r="J24" s="42" t="s">
        <v>49</v>
      </c>
      <c r="K24" s="43">
        <v>1569.9</v>
      </c>
      <c r="L24" s="37" t="s">
        <v>9</v>
      </c>
      <c r="M24" s="43">
        <v>1668</v>
      </c>
      <c r="N24" s="37" t="s">
        <v>9</v>
      </c>
      <c r="O24" s="43">
        <v>1670</v>
      </c>
      <c r="P24" s="37" t="s">
        <v>9</v>
      </c>
      <c r="Q24" s="43" t="s">
        <v>6</v>
      </c>
      <c r="R24" s="37" t="s">
        <v>6</v>
      </c>
      <c r="S24" s="43">
        <f t="shared" si="0"/>
        <v>1635.97</v>
      </c>
      <c r="T24" s="43"/>
      <c r="U24" s="43" t="s">
        <v>51</v>
      </c>
      <c r="V24" s="43"/>
      <c r="W24" s="43"/>
      <c r="X24" s="43"/>
      <c r="Y24" s="43">
        <v>1629</v>
      </c>
      <c r="Z24" s="43">
        <f t="shared" si="1"/>
        <v>1635.97</v>
      </c>
      <c r="AA24" s="43" t="e">
        <f t="shared" si="2"/>
        <v>#VALUE!</v>
      </c>
      <c r="AB24" s="42"/>
      <c r="AC24" s="42"/>
      <c r="AD24" s="42"/>
      <c r="AE24" s="42"/>
      <c r="AF24" s="42"/>
      <c r="AG24" s="42">
        <f t="shared" si="3"/>
        <v>1</v>
      </c>
      <c r="AH24" s="42" t="s">
        <v>6</v>
      </c>
      <c r="AI24" s="42">
        <v>1</v>
      </c>
      <c r="AJ24" s="42" t="s">
        <v>6</v>
      </c>
      <c r="AK24" s="44" t="s">
        <v>29</v>
      </c>
    </row>
    <row r="25" spans="1:37" ht="51" customHeight="1" thickTop="1" thickBot="1" x14ac:dyDescent="0.3">
      <c r="A25" s="35" t="s">
        <v>42</v>
      </c>
      <c r="B25" s="36" t="s">
        <v>43</v>
      </c>
      <c r="C25" s="37" t="s">
        <v>44</v>
      </c>
      <c r="D25" s="38" t="s">
        <v>139</v>
      </c>
      <c r="E25" s="46"/>
      <c r="F25" s="39">
        <v>32</v>
      </c>
      <c r="G25" s="40" t="s">
        <v>140</v>
      </c>
      <c r="H25" s="41" t="s">
        <v>141</v>
      </c>
      <c r="I25" s="37" t="s">
        <v>142</v>
      </c>
      <c r="J25" s="42" t="s">
        <v>49</v>
      </c>
      <c r="K25" s="43">
        <v>59</v>
      </c>
      <c r="L25" s="37" t="s">
        <v>65</v>
      </c>
      <c r="M25" s="43">
        <v>87</v>
      </c>
      <c r="N25" s="37" t="s">
        <v>65</v>
      </c>
      <c r="O25" s="43">
        <v>54.99</v>
      </c>
      <c r="P25" s="37" t="s">
        <v>65</v>
      </c>
      <c r="Q25" s="43" t="s">
        <v>6</v>
      </c>
      <c r="R25" s="37" t="s">
        <v>6</v>
      </c>
      <c r="S25" s="43">
        <f t="shared" si="0"/>
        <v>67</v>
      </c>
      <c r="T25" s="43"/>
      <c r="U25" s="43" t="s">
        <v>51</v>
      </c>
      <c r="V25" s="43"/>
      <c r="W25" s="43"/>
      <c r="X25" s="43"/>
      <c r="Y25" s="43">
        <v>63</v>
      </c>
      <c r="Z25" s="43">
        <f t="shared" si="1"/>
        <v>938</v>
      </c>
      <c r="AA25" s="43" t="e">
        <f t="shared" si="2"/>
        <v>#VALUE!</v>
      </c>
      <c r="AB25" s="42"/>
      <c r="AC25" s="42"/>
      <c r="AD25" s="42"/>
      <c r="AE25" s="42"/>
      <c r="AF25" s="42"/>
      <c r="AG25" s="42">
        <f t="shared" si="3"/>
        <v>14</v>
      </c>
      <c r="AH25" s="42">
        <v>12</v>
      </c>
      <c r="AI25" s="42" t="s">
        <v>6</v>
      </c>
      <c r="AJ25" s="42">
        <v>2</v>
      </c>
      <c r="AK25" s="44" t="s">
        <v>29</v>
      </c>
    </row>
    <row r="26" spans="1:37" ht="188.25" customHeight="1" thickTop="1" thickBot="1" x14ac:dyDescent="0.3">
      <c r="A26" s="35" t="s">
        <v>42</v>
      </c>
      <c r="B26" s="36" t="s">
        <v>43</v>
      </c>
      <c r="C26" s="37" t="s">
        <v>44</v>
      </c>
      <c r="D26" s="38" t="s">
        <v>143</v>
      </c>
      <c r="E26" s="46"/>
      <c r="F26" s="39">
        <v>33</v>
      </c>
      <c r="G26" s="40" t="s">
        <v>144</v>
      </c>
      <c r="H26" s="41" t="s">
        <v>145</v>
      </c>
      <c r="I26" s="37" t="s">
        <v>88</v>
      </c>
      <c r="J26" s="42" t="s">
        <v>49</v>
      </c>
      <c r="K26" s="43">
        <v>3.5</v>
      </c>
      <c r="L26" s="37" t="s">
        <v>50</v>
      </c>
      <c r="M26" s="43">
        <v>2.97</v>
      </c>
      <c r="N26" s="37" t="s">
        <v>50</v>
      </c>
      <c r="O26" s="43">
        <v>3.5</v>
      </c>
      <c r="P26" s="37" t="s">
        <v>50</v>
      </c>
      <c r="Q26" s="43" t="s">
        <v>6</v>
      </c>
      <c r="R26" s="37" t="s">
        <v>6</v>
      </c>
      <c r="S26" s="43">
        <f t="shared" si="0"/>
        <v>3.32</v>
      </c>
      <c r="T26" s="43"/>
      <c r="U26" s="43" t="s">
        <v>323</v>
      </c>
      <c r="V26" s="43"/>
      <c r="W26" s="43"/>
      <c r="X26" s="43"/>
      <c r="Y26" s="43">
        <v>3.85</v>
      </c>
      <c r="Z26" s="43">
        <f t="shared" si="1"/>
        <v>99.6</v>
      </c>
      <c r="AA26" s="43" t="e">
        <f t="shared" si="2"/>
        <v>#VALUE!</v>
      </c>
      <c r="AB26" s="42"/>
      <c r="AC26" s="42"/>
      <c r="AD26" s="42"/>
      <c r="AE26" s="42"/>
      <c r="AF26" s="42"/>
      <c r="AG26" s="42">
        <f t="shared" si="3"/>
        <v>30</v>
      </c>
      <c r="AH26" s="42" t="s">
        <v>6</v>
      </c>
      <c r="AI26" s="42" t="s">
        <v>6</v>
      </c>
      <c r="AJ26" s="42">
        <v>30</v>
      </c>
      <c r="AK26" s="44" t="s">
        <v>29</v>
      </c>
    </row>
    <row r="27" spans="1:37" ht="159.75" customHeight="1" thickTop="1" thickBot="1" x14ac:dyDescent="0.3">
      <c r="A27" s="35" t="s">
        <v>42</v>
      </c>
      <c r="B27" s="36" t="s">
        <v>43</v>
      </c>
      <c r="C27" s="37" t="s">
        <v>44</v>
      </c>
      <c r="D27" s="38" t="s">
        <v>146</v>
      </c>
      <c r="E27" s="46"/>
      <c r="F27" s="39">
        <v>34</v>
      </c>
      <c r="G27" s="40" t="s">
        <v>147</v>
      </c>
      <c r="H27" s="41" t="s">
        <v>148</v>
      </c>
      <c r="I27" s="37" t="s">
        <v>88</v>
      </c>
      <c r="J27" s="42" t="s">
        <v>49</v>
      </c>
      <c r="K27" s="43">
        <v>1150</v>
      </c>
      <c r="L27" s="37" t="s">
        <v>9</v>
      </c>
      <c r="M27" s="43">
        <v>1154</v>
      </c>
      <c r="N27" s="37" t="s">
        <v>9</v>
      </c>
      <c r="O27" s="43">
        <v>1399.95</v>
      </c>
      <c r="P27" s="37" t="s">
        <v>9</v>
      </c>
      <c r="Q27" s="43" t="s">
        <v>6</v>
      </c>
      <c r="R27" s="37" t="s">
        <v>6</v>
      </c>
      <c r="S27" s="43">
        <f t="shared" si="0"/>
        <v>1234.6500000000001</v>
      </c>
      <c r="T27" s="43"/>
      <c r="U27" s="43" t="s">
        <v>51</v>
      </c>
      <c r="V27" s="43"/>
      <c r="W27" s="43"/>
      <c r="X27" s="43"/>
      <c r="Y27" s="43">
        <v>899</v>
      </c>
      <c r="Z27" s="43">
        <f t="shared" si="1"/>
        <v>2469.3000000000002</v>
      </c>
      <c r="AA27" s="43" t="e">
        <f t="shared" si="2"/>
        <v>#VALUE!</v>
      </c>
      <c r="AB27" s="42"/>
      <c r="AC27" s="42"/>
      <c r="AD27" s="42"/>
      <c r="AE27" s="42"/>
      <c r="AF27" s="42"/>
      <c r="AG27" s="42">
        <f t="shared" si="3"/>
        <v>2</v>
      </c>
      <c r="AH27" s="42" t="s">
        <v>6</v>
      </c>
      <c r="AI27" s="42">
        <v>2</v>
      </c>
      <c r="AJ27" s="42" t="s">
        <v>6</v>
      </c>
      <c r="AK27" s="44" t="s">
        <v>29</v>
      </c>
    </row>
    <row r="28" spans="1:37" ht="61.5" customHeight="1" thickTop="1" thickBot="1" x14ac:dyDescent="0.3">
      <c r="A28" s="35" t="s">
        <v>42</v>
      </c>
      <c r="B28" s="36" t="s">
        <v>43</v>
      </c>
      <c r="C28" s="37" t="s">
        <v>44</v>
      </c>
      <c r="D28" s="38" t="s">
        <v>152</v>
      </c>
      <c r="E28" s="46"/>
      <c r="F28" s="39">
        <v>36</v>
      </c>
      <c r="G28" s="40" t="s">
        <v>153</v>
      </c>
      <c r="H28" s="41" t="s">
        <v>154</v>
      </c>
      <c r="I28" s="37" t="s">
        <v>88</v>
      </c>
      <c r="J28" s="42" t="s">
        <v>49</v>
      </c>
      <c r="K28" s="43">
        <v>3.99</v>
      </c>
      <c r="L28" s="37" t="s">
        <v>50</v>
      </c>
      <c r="M28" s="43">
        <v>5.99</v>
      </c>
      <c r="N28" s="37" t="s">
        <v>50</v>
      </c>
      <c r="O28" s="43">
        <v>6.9</v>
      </c>
      <c r="P28" s="37" t="s">
        <v>50</v>
      </c>
      <c r="Q28" s="43" t="s">
        <v>6</v>
      </c>
      <c r="R28" s="37" t="s">
        <v>6</v>
      </c>
      <c r="S28" s="43">
        <f t="shared" si="0"/>
        <v>5.63</v>
      </c>
      <c r="T28" s="43"/>
      <c r="U28" s="43" t="s">
        <v>323</v>
      </c>
      <c r="V28" s="43"/>
      <c r="W28" s="43"/>
      <c r="X28" s="43"/>
      <c r="Y28" s="43">
        <v>5.43</v>
      </c>
      <c r="Z28" s="43">
        <f t="shared" si="1"/>
        <v>281.5</v>
      </c>
      <c r="AA28" s="43" t="e">
        <f t="shared" si="2"/>
        <v>#VALUE!</v>
      </c>
      <c r="AB28" s="42"/>
      <c r="AC28" s="42"/>
      <c r="AD28" s="42"/>
      <c r="AE28" s="42"/>
      <c r="AF28" s="42"/>
      <c r="AG28" s="42">
        <f t="shared" si="3"/>
        <v>50</v>
      </c>
      <c r="AH28" s="42" t="s">
        <v>6</v>
      </c>
      <c r="AI28" s="42" t="s">
        <v>6</v>
      </c>
      <c r="AJ28" s="42">
        <v>50</v>
      </c>
      <c r="AK28" s="44" t="s">
        <v>29</v>
      </c>
    </row>
    <row r="29" spans="1:37" ht="86.25" customHeight="1" thickTop="1" thickBot="1" x14ac:dyDescent="0.3">
      <c r="A29" s="35" t="s">
        <v>42</v>
      </c>
      <c r="B29" s="36" t="s">
        <v>43</v>
      </c>
      <c r="C29" s="37" t="s">
        <v>44</v>
      </c>
      <c r="D29" s="38" t="s">
        <v>155</v>
      </c>
      <c r="E29" s="46"/>
      <c r="F29" s="39">
        <v>37</v>
      </c>
      <c r="G29" s="40" t="s">
        <v>156</v>
      </c>
      <c r="H29" s="41" t="s">
        <v>157</v>
      </c>
      <c r="I29" s="37" t="s">
        <v>88</v>
      </c>
      <c r="J29" s="42" t="s">
        <v>49</v>
      </c>
      <c r="K29" s="43">
        <v>5.31</v>
      </c>
      <c r="L29" s="37" t="s">
        <v>50</v>
      </c>
      <c r="M29" s="43">
        <v>6.21</v>
      </c>
      <c r="N29" s="37" t="s">
        <v>50</v>
      </c>
      <c r="O29" s="43">
        <v>6.59</v>
      </c>
      <c r="P29" s="37" t="s">
        <v>50</v>
      </c>
      <c r="Q29" s="43" t="s">
        <v>6</v>
      </c>
      <c r="R29" s="37" t="s">
        <v>6</v>
      </c>
      <c r="S29" s="43">
        <f t="shared" si="0"/>
        <v>6.04</v>
      </c>
      <c r="T29" s="43"/>
      <c r="U29" s="43" t="s">
        <v>323</v>
      </c>
      <c r="V29" s="43"/>
      <c r="W29" s="43"/>
      <c r="X29" s="43"/>
      <c r="Y29" s="43">
        <v>4.9800000000000004</v>
      </c>
      <c r="Z29" s="43">
        <f t="shared" si="1"/>
        <v>302</v>
      </c>
      <c r="AA29" s="43" t="e">
        <f t="shared" si="2"/>
        <v>#VALUE!</v>
      </c>
      <c r="AB29" s="42"/>
      <c r="AC29" s="42"/>
      <c r="AD29" s="42"/>
      <c r="AE29" s="42"/>
      <c r="AF29" s="42"/>
      <c r="AG29" s="42">
        <f t="shared" si="3"/>
        <v>50</v>
      </c>
      <c r="AH29" s="42" t="s">
        <v>6</v>
      </c>
      <c r="AI29" s="42" t="s">
        <v>6</v>
      </c>
      <c r="AJ29" s="42">
        <v>50</v>
      </c>
      <c r="AK29" s="44" t="s">
        <v>29</v>
      </c>
    </row>
    <row r="30" spans="1:37" ht="409.5" customHeight="1" thickTop="1" thickBot="1" x14ac:dyDescent="0.3">
      <c r="A30" s="35" t="s">
        <v>42</v>
      </c>
      <c r="B30" s="36" t="s">
        <v>43</v>
      </c>
      <c r="C30" s="37" t="s">
        <v>44</v>
      </c>
      <c r="D30" s="38" t="s">
        <v>158</v>
      </c>
      <c r="E30" s="46"/>
      <c r="F30" s="39">
        <v>38</v>
      </c>
      <c r="G30" s="40" t="s">
        <v>159</v>
      </c>
      <c r="H30" s="41" t="s">
        <v>160</v>
      </c>
      <c r="I30" s="37" t="s">
        <v>88</v>
      </c>
      <c r="J30" s="42" t="s">
        <v>161</v>
      </c>
      <c r="K30" s="43">
        <v>1</v>
      </c>
      <c r="L30" s="37" t="s">
        <v>50</v>
      </c>
      <c r="M30" s="43">
        <v>0.65</v>
      </c>
      <c r="N30" s="37" t="s">
        <v>50</v>
      </c>
      <c r="O30" s="43">
        <v>0.8</v>
      </c>
      <c r="P30" s="37" t="s">
        <v>50</v>
      </c>
      <c r="Q30" s="43" t="s">
        <v>6</v>
      </c>
      <c r="R30" s="37" t="s">
        <v>6</v>
      </c>
      <c r="S30" s="43">
        <f t="shared" si="0"/>
        <v>0.82</v>
      </c>
      <c r="T30" s="43"/>
      <c r="U30" s="43" t="s">
        <v>323</v>
      </c>
      <c r="V30" s="43"/>
      <c r="W30" s="43"/>
      <c r="X30" s="43"/>
      <c r="Y30" s="43">
        <v>1.04</v>
      </c>
      <c r="Z30" s="43">
        <f t="shared" si="1"/>
        <v>24.599999999999998</v>
      </c>
      <c r="AA30" s="43" t="e">
        <f t="shared" si="2"/>
        <v>#VALUE!</v>
      </c>
      <c r="AB30" s="42"/>
      <c r="AC30" s="42"/>
      <c r="AD30" s="42"/>
      <c r="AE30" s="42"/>
      <c r="AF30" s="42"/>
      <c r="AG30" s="42">
        <f t="shared" si="3"/>
        <v>30</v>
      </c>
      <c r="AH30" s="42" t="s">
        <v>6</v>
      </c>
      <c r="AI30" s="42" t="s">
        <v>6</v>
      </c>
      <c r="AJ30" s="42">
        <v>30</v>
      </c>
      <c r="AK30" s="44" t="s">
        <v>29</v>
      </c>
    </row>
    <row r="31" spans="1:37" ht="409.5" customHeight="1" thickTop="1" thickBot="1" x14ac:dyDescent="0.3">
      <c r="A31" s="35" t="s">
        <v>42</v>
      </c>
      <c r="B31" s="36" t="s">
        <v>43</v>
      </c>
      <c r="C31" s="37" t="s">
        <v>44</v>
      </c>
      <c r="D31" s="38" t="s">
        <v>162</v>
      </c>
      <c r="E31" s="46"/>
      <c r="F31" s="39">
        <v>39</v>
      </c>
      <c r="G31" s="40" t="s">
        <v>163</v>
      </c>
      <c r="H31" s="41" t="s">
        <v>164</v>
      </c>
      <c r="I31" s="37" t="s">
        <v>88</v>
      </c>
      <c r="J31" s="42" t="s">
        <v>165</v>
      </c>
      <c r="K31" s="43">
        <v>8.59</v>
      </c>
      <c r="L31" s="37" t="s">
        <v>50</v>
      </c>
      <c r="M31" s="43">
        <v>10.99</v>
      </c>
      <c r="N31" s="37" t="s">
        <v>50</v>
      </c>
      <c r="O31" s="43">
        <v>9.8000000000000007</v>
      </c>
      <c r="P31" s="37" t="s">
        <v>50</v>
      </c>
      <c r="Q31" s="43" t="s">
        <v>6</v>
      </c>
      <c r="R31" s="37" t="s">
        <v>6</v>
      </c>
      <c r="S31" s="43">
        <f t="shared" si="0"/>
        <v>9.7899999999999991</v>
      </c>
      <c r="T31" s="43"/>
      <c r="U31" s="43" t="s">
        <v>323</v>
      </c>
      <c r="V31" s="43"/>
      <c r="W31" s="43"/>
      <c r="X31" s="43"/>
      <c r="Y31" s="43">
        <v>10.35</v>
      </c>
      <c r="Z31" s="43">
        <f t="shared" si="1"/>
        <v>195.79999999999998</v>
      </c>
      <c r="AA31" s="43" t="e">
        <f t="shared" si="2"/>
        <v>#VALUE!</v>
      </c>
      <c r="AB31" s="42"/>
      <c r="AC31" s="42"/>
      <c r="AD31" s="42"/>
      <c r="AE31" s="42"/>
      <c r="AF31" s="42"/>
      <c r="AG31" s="42">
        <f t="shared" si="3"/>
        <v>20</v>
      </c>
      <c r="AH31" s="42" t="s">
        <v>6</v>
      </c>
      <c r="AI31" s="42" t="s">
        <v>6</v>
      </c>
      <c r="AJ31" s="42">
        <v>20</v>
      </c>
      <c r="AK31" s="44" t="s">
        <v>29</v>
      </c>
    </row>
    <row r="32" spans="1:37" ht="73.5" customHeight="1" thickTop="1" thickBot="1" x14ac:dyDescent="0.3">
      <c r="A32" s="35" t="s">
        <v>42</v>
      </c>
      <c r="B32" s="36" t="s">
        <v>43</v>
      </c>
      <c r="C32" s="37" t="s">
        <v>44</v>
      </c>
      <c r="D32" s="38" t="s">
        <v>166</v>
      </c>
      <c r="E32" s="46"/>
      <c r="F32" s="39">
        <v>41</v>
      </c>
      <c r="G32" s="40" t="s">
        <v>167</v>
      </c>
      <c r="H32" s="41" t="s">
        <v>168</v>
      </c>
      <c r="I32" s="37" t="s">
        <v>88</v>
      </c>
      <c r="J32" s="42" t="s">
        <v>49</v>
      </c>
      <c r="K32" s="43">
        <v>6800</v>
      </c>
      <c r="L32" s="37" t="s">
        <v>9</v>
      </c>
      <c r="M32" s="43">
        <v>8434.5499999999993</v>
      </c>
      <c r="N32" s="37" t="s">
        <v>9</v>
      </c>
      <c r="O32" s="43">
        <v>5600</v>
      </c>
      <c r="P32" s="37" t="s">
        <v>9</v>
      </c>
      <c r="Q32" s="43" t="s">
        <v>6</v>
      </c>
      <c r="R32" s="37" t="s">
        <v>6</v>
      </c>
      <c r="S32" s="43">
        <f t="shared" si="0"/>
        <v>6944.85</v>
      </c>
      <c r="T32" s="43"/>
      <c r="U32" s="43" t="s">
        <v>51</v>
      </c>
      <c r="V32" s="43"/>
      <c r="W32" s="43"/>
      <c r="X32" s="43"/>
      <c r="Y32" s="43">
        <v>7445</v>
      </c>
      <c r="Z32" s="43">
        <f t="shared" si="1"/>
        <v>13889.7</v>
      </c>
      <c r="AA32" s="43" t="e">
        <f t="shared" si="2"/>
        <v>#VALUE!</v>
      </c>
      <c r="AB32" s="42"/>
      <c r="AC32" s="42"/>
      <c r="AD32" s="42"/>
      <c r="AE32" s="42"/>
      <c r="AF32" s="42"/>
      <c r="AG32" s="42">
        <f t="shared" si="3"/>
        <v>2</v>
      </c>
      <c r="AH32" s="42" t="s">
        <v>6</v>
      </c>
      <c r="AI32" s="42">
        <v>2</v>
      </c>
      <c r="AJ32" s="42" t="s">
        <v>6</v>
      </c>
      <c r="AK32" s="44" t="s">
        <v>29</v>
      </c>
    </row>
    <row r="33" spans="1:37" s="3" customFormat="1" ht="116.25" customHeight="1" thickTop="1" thickBot="1" x14ac:dyDescent="0.3">
      <c r="A33" s="35" t="s">
        <v>42</v>
      </c>
      <c r="B33" s="36" t="s">
        <v>43</v>
      </c>
      <c r="C33" s="37" t="s">
        <v>44</v>
      </c>
      <c r="D33" s="38" t="s">
        <v>169</v>
      </c>
      <c r="E33" s="46"/>
      <c r="F33" s="39">
        <v>42</v>
      </c>
      <c r="G33" s="40" t="s">
        <v>170</v>
      </c>
      <c r="H33" s="41" t="s">
        <v>171</v>
      </c>
      <c r="I33" s="37" t="s">
        <v>88</v>
      </c>
      <c r="J33" s="42" t="s">
        <v>165</v>
      </c>
      <c r="K33" s="43">
        <v>17.8</v>
      </c>
      <c r="L33" s="37" t="s">
        <v>50</v>
      </c>
      <c r="M33" s="43">
        <v>14.5</v>
      </c>
      <c r="N33" s="37" t="s">
        <v>50</v>
      </c>
      <c r="O33" s="43">
        <v>14</v>
      </c>
      <c r="P33" s="37" t="s">
        <v>50</v>
      </c>
      <c r="Q33" s="43" t="s">
        <v>6</v>
      </c>
      <c r="R33" s="37" t="s">
        <v>6</v>
      </c>
      <c r="S33" s="43">
        <f t="shared" si="0"/>
        <v>15.43</v>
      </c>
      <c r="T33" s="43"/>
      <c r="U33" s="43" t="s">
        <v>323</v>
      </c>
      <c r="V33" s="43"/>
      <c r="W33" s="43"/>
      <c r="X33" s="43"/>
      <c r="Y33" s="62" t="s">
        <v>172</v>
      </c>
      <c r="Z33" s="43">
        <f t="shared" si="1"/>
        <v>462.9</v>
      </c>
      <c r="AA33" s="43" t="e">
        <f t="shared" si="2"/>
        <v>#VALUE!</v>
      </c>
      <c r="AB33" s="42"/>
      <c r="AC33" s="42"/>
      <c r="AD33" s="42"/>
      <c r="AE33" s="42"/>
      <c r="AF33" s="42"/>
      <c r="AG33" s="42">
        <f t="shared" si="3"/>
        <v>30</v>
      </c>
      <c r="AH33" s="42" t="s">
        <v>6</v>
      </c>
      <c r="AI33" s="42" t="s">
        <v>6</v>
      </c>
      <c r="AJ33" s="42">
        <v>30</v>
      </c>
      <c r="AK33" s="44" t="s">
        <v>29</v>
      </c>
    </row>
    <row r="34" spans="1:37" ht="69.75" customHeight="1" thickTop="1" thickBot="1" x14ac:dyDescent="0.3">
      <c r="A34" s="35" t="s">
        <v>42</v>
      </c>
      <c r="B34" s="36" t="s">
        <v>43</v>
      </c>
      <c r="C34" s="37" t="s">
        <v>44</v>
      </c>
      <c r="D34" s="38" t="s">
        <v>173</v>
      </c>
      <c r="E34" s="46"/>
      <c r="F34" s="39">
        <v>43</v>
      </c>
      <c r="G34" s="40" t="s">
        <v>174</v>
      </c>
      <c r="H34" s="41" t="s">
        <v>175</v>
      </c>
      <c r="I34" s="37" t="s">
        <v>88</v>
      </c>
      <c r="J34" s="42" t="s">
        <v>49</v>
      </c>
      <c r="K34" s="43">
        <v>19.899999999999999</v>
      </c>
      <c r="L34" s="37" t="s">
        <v>50</v>
      </c>
      <c r="M34" s="43">
        <v>17</v>
      </c>
      <c r="N34" s="37" t="s">
        <v>50</v>
      </c>
      <c r="O34" s="43">
        <v>20.329999999999998</v>
      </c>
      <c r="P34" s="37" t="s">
        <v>50</v>
      </c>
      <c r="Q34" s="43" t="s">
        <v>6</v>
      </c>
      <c r="R34" s="37" t="s">
        <v>6</v>
      </c>
      <c r="S34" s="43">
        <f t="shared" si="0"/>
        <v>19.079999999999998</v>
      </c>
      <c r="T34" s="43"/>
      <c r="U34" s="43" t="s">
        <v>323</v>
      </c>
      <c r="V34" s="43"/>
      <c r="W34" s="43"/>
      <c r="X34" s="43"/>
      <c r="Y34" s="43">
        <v>13.9</v>
      </c>
      <c r="Z34" s="43">
        <f t="shared" si="1"/>
        <v>1907.9999999999998</v>
      </c>
      <c r="AA34" s="43" t="e">
        <f t="shared" si="2"/>
        <v>#VALUE!</v>
      </c>
      <c r="AB34" s="42"/>
      <c r="AC34" s="42"/>
      <c r="AD34" s="42"/>
      <c r="AE34" s="42"/>
      <c r="AF34" s="42"/>
      <c r="AG34" s="42">
        <f t="shared" si="3"/>
        <v>100</v>
      </c>
      <c r="AH34" s="42" t="s">
        <v>6</v>
      </c>
      <c r="AI34" s="42" t="s">
        <v>6</v>
      </c>
      <c r="AJ34" s="42">
        <v>100</v>
      </c>
      <c r="AK34" s="44" t="s">
        <v>29</v>
      </c>
    </row>
    <row r="35" spans="1:37" ht="124.5" customHeight="1" thickTop="1" thickBot="1" x14ac:dyDescent="0.3">
      <c r="A35" s="35" t="s">
        <v>42</v>
      </c>
      <c r="B35" s="36" t="s">
        <v>43</v>
      </c>
      <c r="C35" s="37" t="s">
        <v>44</v>
      </c>
      <c r="D35" s="38" t="s">
        <v>176</v>
      </c>
      <c r="E35" s="46"/>
      <c r="F35" s="39">
        <v>44</v>
      </c>
      <c r="G35" s="40" t="s">
        <v>177</v>
      </c>
      <c r="H35" s="41" t="s">
        <v>178</v>
      </c>
      <c r="I35" s="37" t="s">
        <v>88</v>
      </c>
      <c r="J35" s="42" t="s">
        <v>49</v>
      </c>
      <c r="K35" s="43">
        <v>22.25</v>
      </c>
      <c r="L35" s="37" t="s">
        <v>50</v>
      </c>
      <c r="M35" s="43">
        <v>23.89</v>
      </c>
      <c r="N35" s="37" t="s">
        <v>50</v>
      </c>
      <c r="O35" s="43">
        <v>17.899999999999999</v>
      </c>
      <c r="P35" s="37" t="s">
        <v>50</v>
      </c>
      <c r="Q35" s="43" t="s">
        <v>6</v>
      </c>
      <c r="R35" s="37" t="s">
        <v>6</v>
      </c>
      <c r="S35" s="43">
        <f t="shared" si="0"/>
        <v>21.35</v>
      </c>
      <c r="T35" s="43"/>
      <c r="U35" s="43" t="s">
        <v>323</v>
      </c>
      <c r="V35" s="43"/>
      <c r="W35" s="43"/>
      <c r="X35" s="43"/>
      <c r="Y35" s="43">
        <v>19.45</v>
      </c>
      <c r="Z35" s="43">
        <f t="shared" si="1"/>
        <v>2135</v>
      </c>
      <c r="AA35" s="43" t="e">
        <f t="shared" si="2"/>
        <v>#VALUE!</v>
      </c>
      <c r="AB35" s="42"/>
      <c r="AC35" s="42"/>
      <c r="AD35" s="42"/>
      <c r="AE35" s="42"/>
      <c r="AF35" s="42"/>
      <c r="AG35" s="42">
        <f t="shared" si="3"/>
        <v>100</v>
      </c>
      <c r="AH35" s="42" t="s">
        <v>6</v>
      </c>
      <c r="AI35" s="42" t="s">
        <v>6</v>
      </c>
      <c r="AJ35" s="42">
        <v>100</v>
      </c>
      <c r="AK35" s="44" t="s">
        <v>29</v>
      </c>
    </row>
    <row r="36" spans="1:37" ht="50.25" customHeight="1" thickTop="1" thickBot="1" x14ac:dyDescent="0.3">
      <c r="A36" s="35" t="s">
        <v>42</v>
      </c>
      <c r="B36" s="36" t="s">
        <v>43</v>
      </c>
      <c r="C36" s="37" t="s">
        <v>44</v>
      </c>
      <c r="D36" s="38" t="s">
        <v>179</v>
      </c>
      <c r="E36" s="46"/>
      <c r="F36" s="39">
        <v>45</v>
      </c>
      <c r="G36" s="40" t="s">
        <v>180</v>
      </c>
      <c r="H36" s="41" t="s">
        <v>181</v>
      </c>
      <c r="I36" s="37" t="s">
        <v>65</v>
      </c>
      <c r="J36" s="42" t="s">
        <v>49</v>
      </c>
      <c r="K36" s="43">
        <v>279.89999999999998</v>
      </c>
      <c r="L36" s="37" t="s">
        <v>65</v>
      </c>
      <c r="M36" s="43">
        <v>258</v>
      </c>
      <c r="N36" s="37" t="s">
        <v>65</v>
      </c>
      <c r="O36" s="43">
        <v>290</v>
      </c>
      <c r="P36" s="37" t="s">
        <v>65</v>
      </c>
      <c r="Q36" s="43" t="s">
        <v>6</v>
      </c>
      <c r="R36" s="37" t="s">
        <v>6</v>
      </c>
      <c r="S36" s="43">
        <f t="shared" si="0"/>
        <v>275.97000000000003</v>
      </c>
      <c r="T36" s="43"/>
      <c r="U36" s="43" t="s">
        <v>51</v>
      </c>
      <c r="V36" s="43"/>
      <c r="W36" s="43"/>
      <c r="X36" s="43"/>
      <c r="Y36" s="43">
        <v>270</v>
      </c>
      <c r="Z36" s="43">
        <f t="shared" si="1"/>
        <v>7175.2200000000012</v>
      </c>
      <c r="AA36" s="43" t="e">
        <f t="shared" si="2"/>
        <v>#VALUE!</v>
      </c>
      <c r="AB36" s="42"/>
      <c r="AC36" s="42"/>
      <c r="AD36" s="42"/>
      <c r="AE36" s="42"/>
      <c r="AF36" s="42"/>
      <c r="AG36" s="42">
        <f t="shared" si="3"/>
        <v>26</v>
      </c>
      <c r="AH36" s="42">
        <v>25</v>
      </c>
      <c r="AI36" s="42" t="s">
        <v>6</v>
      </c>
      <c r="AJ36" s="42">
        <v>1</v>
      </c>
      <c r="AK36" s="44" t="s">
        <v>29</v>
      </c>
    </row>
    <row r="37" spans="1:37" ht="45.75" customHeight="1" thickTop="1" thickBot="1" x14ac:dyDescent="0.3">
      <c r="A37" s="35" t="s">
        <v>42</v>
      </c>
      <c r="B37" s="36" t="s">
        <v>43</v>
      </c>
      <c r="C37" s="37" t="s">
        <v>44</v>
      </c>
      <c r="D37" s="38" t="s">
        <v>182</v>
      </c>
      <c r="E37" s="46"/>
      <c r="F37" s="39">
        <v>46</v>
      </c>
      <c r="G37" s="40" t="s">
        <v>183</v>
      </c>
      <c r="H37" s="41" t="s">
        <v>184</v>
      </c>
      <c r="I37" s="37" t="s">
        <v>88</v>
      </c>
      <c r="J37" s="42" t="s">
        <v>49</v>
      </c>
      <c r="K37" s="43">
        <v>45.6</v>
      </c>
      <c r="L37" s="37" t="s">
        <v>50</v>
      </c>
      <c r="M37" s="43">
        <v>38</v>
      </c>
      <c r="N37" s="37" t="s">
        <v>50</v>
      </c>
      <c r="O37" s="43">
        <v>38</v>
      </c>
      <c r="P37" s="37" t="s">
        <v>50</v>
      </c>
      <c r="Q37" s="43" t="s">
        <v>6</v>
      </c>
      <c r="R37" s="37" t="s">
        <v>6</v>
      </c>
      <c r="S37" s="43">
        <f t="shared" si="0"/>
        <v>40.53</v>
      </c>
      <c r="T37" s="43"/>
      <c r="U37" s="43" t="s">
        <v>51</v>
      </c>
      <c r="V37" s="43"/>
      <c r="W37" s="43"/>
      <c r="X37" s="43"/>
      <c r="Y37" s="43">
        <v>49.9</v>
      </c>
      <c r="Z37" s="43">
        <f t="shared" si="1"/>
        <v>405.3</v>
      </c>
      <c r="AA37" s="43" t="e">
        <f>AG37*U37</f>
        <v>#VALUE!</v>
      </c>
      <c r="AB37" s="42"/>
      <c r="AC37" s="42"/>
      <c r="AD37" s="42"/>
      <c r="AE37" s="42"/>
      <c r="AF37" s="42"/>
      <c r="AG37" s="42">
        <f t="shared" si="3"/>
        <v>10</v>
      </c>
      <c r="AH37" s="42" t="s">
        <v>6</v>
      </c>
      <c r="AI37" s="42" t="s">
        <v>6</v>
      </c>
      <c r="AJ37" s="42">
        <v>10</v>
      </c>
      <c r="AK37" s="44" t="s">
        <v>29</v>
      </c>
    </row>
    <row r="38" spans="1:37" ht="61.5" customHeight="1" thickTop="1" thickBot="1" x14ac:dyDescent="0.3">
      <c r="A38" s="35" t="s">
        <v>42</v>
      </c>
      <c r="B38" s="36" t="s">
        <v>43</v>
      </c>
      <c r="C38" s="37" t="s">
        <v>44</v>
      </c>
      <c r="D38" s="38" t="s">
        <v>185</v>
      </c>
      <c r="E38" s="46"/>
      <c r="F38" s="39">
        <v>47</v>
      </c>
      <c r="G38" s="40" t="s">
        <v>186</v>
      </c>
      <c r="H38" s="41" t="s">
        <v>187</v>
      </c>
      <c r="I38" s="37" t="s">
        <v>142</v>
      </c>
      <c r="J38" s="42" t="s">
        <v>49</v>
      </c>
      <c r="K38" s="43">
        <v>569</v>
      </c>
      <c r="L38" s="37" t="s">
        <v>65</v>
      </c>
      <c r="M38" s="43">
        <v>758.4</v>
      </c>
      <c r="N38" s="37" t="s">
        <v>65</v>
      </c>
      <c r="O38" s="43">
        <v>625</v>
      </c>
      <c r="P38" s="37" t="s">
        <v>65</v>
      </c>
      <c r="Q38" s="43" t="s">
        <v>6</v>
      </c>
      <c r="R38" s="37" t="s">
        <v>6</v>
      </c>
      <c r="S38" s="43">
        <f t="shared" si="0"/>
        <v>650.79999999999995</v>
      </c>
      <c r="T38" s="43"/>
      <c r="U38" s="43" t="s">
        <v>51</v>
      </c>
      <c r="V38" s="43"/>
      <c r="W38" s="43"/>
      <c r="X38" s="43"/>
      <c r="Y38" s="43">
        <v>650</v>
      </c>
      <c r="Z38" s="43">
        <f t="shared" si="1"/>
        <v>1952.3999999999999</v>
      </c>
      <c r="AA38" s="43" t="e">
        <f>AG38*U38</f>
        <v>#VALUE!</v>
      </c>
      <c r="AB38" s="42"/>
      <c r="AC38" s="42"/>
      <c r="AD38" s="42"/>
      <c r="AE38" s="42"/>
      <c r="AF38" s="42"/>
      <c r="AG38" s="42">
        <f t="shared" si="3"/>
        <v>3</v>
      </c>
      <c r="AH38" s="42">
        <v>1</v>
      </c>
      <c r="AI38" s="42" t="s">
        <v>6</v>
      </c>
      <c r="AJ38" s="42">
        <v>2</v>
      </c>
      <c r="AK38" s="44" t="s">
        <v>29</v>
      </c>
    </row>
    <row r="39" spans="1:37" ht="90.75" customHeight="1" thickTop="1" thickBot="1" x14ac:dyDescent="0.3">
      <c r="A39" s="35" t="s">
        <v>42</v>
      </c>
      <c r="B39" s="36" t="s">
        <v>43</v>
      </c>
      <c r="C39" s="37" t="s">
        <v>44</v>
      </c>
      <c r="D39" s="38" t="s">
        <v>188</v>
      </c>
      <c r="E39" s="46"/>
      <c r="F39" s="39">
        <v>48</v>
      </c>
      <c r="G39" s="40" t="s">
        <v>189</v>
      </c>
      <c r="H39" s="41" t="s">
        <v>190</v>
      </c>
      <c r="I39" s="37" t="s">
        <v>142</v>
      </c>
      <c r="J39" s="42" t="s">
        <v>49</v>
      </c>
      <c r="K39" s="43">
        <v>13850</v>
      </c>
      <c r="L39" s="37" t="s">
        <v>65</v>
      </c>
      <c r="M39" s="43">
        <v>13500</v>
      </c>
      <c r="N39" s="37" t="s">
        <v>65</v>
      </c>
      <c r="O39" s="43">
        <v>12500</v>
      </c>
      <c r="P39" s="37" t="s">
        <v>65</v>
      </c>
      <c r="Q39" s="43" t="s">
        <v>6</v>
      </c>
      <c r="R39" s="37" t="s">
        <v>6</v>
      </c>
      <c r="S39" s="43">
        <f t="shared" si="0"/>
        <v>13283.33</v>
      </c>
      <c r="T39" s="43"/>
      <c r="U39" s="43" t="s">
        <v>51</v>
      </c>
      <c r="V39" s="43"/>
      <c r="W39" s="43"/>
      <c r="X39" s="43"/>
      <c r="Y39" s="43">
        <v>14300</v>
      </c>
      <c r="Z39" s="43">
        <f t="shared" si="1"/>
        <v>13283.33</v>
      </c>
      <c r="AA39" s="43" t="e">
        <f t="shared" si="2"/>
        <v>#VALUE!</v>
      </c>
      <c r="AB39" s="42"/>
      <c r="AC39" s="42"/>
      <c r="AD39" s="42"/>
      <c r="AE39" s="42"/>
      <c r="AF39" s="42"/>
      <c r="AG39" s="42">
        <f t="shared" si="3"/>
        <v>1</v>
      </c>
      <c r="AH39" s="42">
        <v>1</v>
      </c>
      <c r="AI39" s="42" t="s">
        <v>6</v>
      </c>
      <c r="AJ39" s="42" t="s">
        <v>6</v>
      </c>
      <c r="AK39" s="44" t="s">
        <v>29</v>
      </c>
    </row>
    <row r="40" spans="1:37" ht="54" customHeight="1" thickTop="1" thickBot="1" x14ac:dyDescent="0.3">
      <c r="A40" s="35" t="s">
        <v>42</v>
      </c>
      <c r="B40" s="36" t="s">
        <v>43</v>
      </c>
      <c r="C40" s="37" t="s">
        <v>44</v>
      </c>
      <c r="D40" s="38" t="s">
        <v>191</v>
      </c>
      <c r="E40" s="46"/>
      <c r="F40" s="39">
        <v>49</v>
      </c>
      <c r="G40" s="40" t="s">
        <v>192</v>
      </c>
      <c r="H40" s="41" t="s">
        <v>193</v>
      </c>
      <c r="I40" s="37" t="s">
        <v>65</v>
      </c>
      <c r="J40" s="42" t="s">
        <v>49</v>
      </c>
      <c r="K40" s="43">
        <v>3780</v>
      </c>
      <c r="L40" s="37" t="s">
        <v>65</v>
      </c>
      <c r="M40" s="43">
        <v>3402</v>
      </c>
      <c r="N40" s="37" t="s">
        <v>65</v>
      </c>
      <c r="O40" s="43">
        <v>3150</v>
      </c>
      <c r="P40" s="37" t="s">
        <v>65</v>
      </c>
      <c r="Q40" s="43" t="s">
        <v>6</v>
      </c>
      <c r="R40" s="37" t="s">
        <v>6</v>
      </c>
      <c r="S40" s="43">
        <f t="shared" si="0"/>
        <v>3444</v>
      </c>
      <c r="T40" s="43"/>
      <c r="U40" s="43" t="s">
        <v>51</v>
      </c>
      <c r="V40" s="43"/>
      <c r="W40" s="43"/>
      <c r="X40" s="43"/>
      <c r="Y40" s="43">
        <v>3938</v>
      </c>
      <c r="Z40" s="43">
        <f t="shared" si="1"/>
        <v>6888</v>
      </c>
      <c r="AA40" s="43" t="e">
        <f t="shared" si="2"/>
        <v>#VALUE!</v>
      </c>
      <c r="AB40" s="42"/>
      <c r="AC40" s="42"/>
      <c r="AD40" s="42"/>
      <c r="AE40" s="42"/>
      <c r="AF40" s="42"/>
      <c r="AG40" s="42">
        <f t="shared" si="3"/>
        <v>2</v>
      </c>
      <c r="AH40" s="42">
        <v>2</v>
      </c>
      <c r="AI40" s="42" t="s">
        <v>6</v>
      </c>
      <c r="AJ40" s="42" t="s">
        <v>6</v>
      </c>
      <c r="AK40" s="44" t="s">
        <v>29</v>
      </c>
    </row>
    <row r="41" spans="1:37" ht="46.5" customHeight="1" thickTop="1" thickBot="1" x14ac:dyDescent="0.3">
      <c r="A41" s="35" t="s">
        <v>42</v>
      </c>
      <c r="B41" s="36" t="s">
        <v>43</v>
      </c>
      <c r="C41" s="37" t="s">
        <v>44</v>
      </c>
      <c r="D41" s="38" t="s">
        <v>194</v>
      </c>
      <c r="E41" s="46"/>
      <c r="F41" s="39">
        <v>50</v>
      </c>
      <c r="G41" s="40" t="s">
        <v>195</v>
      </c>
      <c r="H41" s="41" t="s">
        <v>196</v>
      </c>
      <c r="I41" s="37" t="s">
        <v>197</v>
      </c>
      <c r="J41" s="42" t="s">
        <v>161</v>
      </c>
      <c r="K41" s="43">
        <v>34.99</v>
      </c>
      <c r="L41" s="37" t="s">
        <v>50</v>
      </c>
      <c r="M41" s="43">
        <v>36.299999999999997</v>
      </c>
      <c r="N41" s="37" t="s">
        <v>198</v>
      </c>
      <c r="O41" s="43">
        <v>29.9</v>
      </c>
      <c r="P41" s="37" t="s">
        <v>198</v>
      </c>
      <c r="Q41" s="43">
        <v>33.4</v>
      </c>
      <c r="R41" s="37" t="s">
        <v>198</v>
      </c>
      <c r="S41" s="43">
        <f>ROUND((K41+M41+O41+Q41)/4,2)</f>
        <v>33.65</v>
      </c>
      <c r="T41" s="43"/>
      <c r="U41" s="43" t="s">
        <v>323</v>
      </c>
      <c r="V41" s="43"/>
      <c r="W41" s="43"/>
      <c r="X41" s="43"/>
      <c r="Y41" s="43">
        <v>35.4</v>
      </c>
      <c r="Z41" s="43">
        <f t="shared" si="1"/>
        <v>134.6</v>
      </c>
      <c r="AA41" s="43" t="e">
        <f t="shared" si="2"/>
        <v>#VALUE!</v>
      </c>
      <c r="AB41" s="42"/>
      <c r="AC41" s="42"/>
      <c r="AD41" s="42"/>
      <c r="AE41" s="42"/>
      <c r="AF41" s="42"/>
      <c r="AG41" s="42">
        <f t="shared" si="3"/>
        <v>4</v>
      </c>
      <c r="AH41" s="42" t="s">
        <v>6</v>
      </c>
      <c r="AI41" s="42" t="s">
        <v>6</v>
      </c>
      <c r="AJ41" s="42">
        <v>4</v>
      </c>
      <c r="AK41" s="44" t="s">
        <v>29</v>
      </c>
    </row>
    <row r="42" spans="1:37" ht="88.5" customHeight="1" thickTop="1" thickBot="1" x14ac:dyDescent="0.3">
      <c r="A42" s="35" t="s">
        <v>42</v>
      </c>
      <c r="B42" s="36" t="s">
        <v>43</v>
      </c>
      <c r="C42" s="37" t="s">
        <v>44</v>
      </c>
      <c r="D42" s="38" t="s">
        <v>199</v>
      </c>
      <c r="E42" s="46"/>
      <c r="F42" s="39">
        <v>51</v>
      </c>
      <c r="G42" s="40" t="s">
        <v>200</v>
      </c>
      <c r="H42" s="41" t="s">
        <v>201</v>
      </c>
      <c r="I42" s="37" t="s">
        <v>88</v>
      </c>
      <c r="J42" s="42" t="s">
        <v>49</v>
      </c>
      <c r="K42" s="43">
        <v>17.899999999999999</v>
      </c>
      <c r="L42" s="37" t="s">
        <v>50</v>
      </c>
      <c r="M42" s="43">
        <v>13</v>
      </c>
      <c r="N42" s="37" t="s">
        <v>50</v>
      </c>
      <c r="O42" s="43">
        <v>20.9</v>
      </c>
      <c r="P42" s="37" t="s">
        <v>50</v>
      </c>
      <c r="Q42" s="43" t="s">
        <v>6</v>
      </c>
      <c r="R42" s="37" t="s">
        <v>6</v>
      </c>
      <c r="S42" s="43">
        <f t="shared" si="0"/>
        <v>17.27</v>
      </c>
      <c r="T42" s="43"/>
      <c r="U42" s="43" t="s">
        <v>323</v>
      </c>
      <c r="V42" s="43"/>
      <c r="W42" s="43"/>
      <c r="X42" s="43"/>
      <c r="Y42" s="43">
        <v>19.3</v>
      </c>
      <c r="Z42" s="43">
        <f t="shared" si="1"/>
        <v>172.7</v>
      </c>
      <c r="AA42" s="43" t="e">
        <f t="shared" si="2"/>
        <v>#VALUE!</v>
      </c>
      <c r="AB42" s="42"/>
      <c r="AC42" s="42"/>
      <c r="AD42" s="42"/>
      <c r="AE42" s="42"/>
      <c r="AF42" s="42"/>
      <c r="AG42" s="42">
        <f t="shared" si="3"/>
        <v>10</v>
      </c>
      <c r="AH42" s="42" t="s">
        <v>6</v>
      </c>
      <c r="AI42" s="42" t="s">
        <v>6</v>
      </c>
      <c r="AJ42" s="42">
        <v>10</v>
      </c>
      <c r="AK42" s="44" t="s">
        <v>29</v>
      </c>
    </row>
    <row r="43" spans="1:37" ht="42.75" customHeight="1" thickTop="1" thickBot="1" x14ac:dyDescent="0.3">
      <c r="A43" s="35" t="s">
        <v>42</v>
      </c>
      <c r="B43" s="36" t="s">
        <v>43</v>
      </c>
      <c r="C43" s="37" t="s">
        <v>44</v>
      </c>
      <c r="D43" s="38" t="s">
        <v>202</v>
      </c>
      <c r="E43" s="46"/>
      <c r="F43" s="39">
        <v>52</v>
      </c>
      <c r="G43" s="40" t="s">
        <v>203</v>
      </c>
      <c r="H43" s="41" t="s">
        <v>204</v>
      </c>
      <c r="I43" s="37" t="s">
        <v>88</v>
      </c>
      <c r="J43" s="42" t="s">
        <v>49</v>
      </c>
      <c r="K43" s="43">
        <v>2.2000000000000002</v>
      </c>
      <c r="L43" s="37" t="s">
        <v>50</v>
      </c>
      <c r="M43" s="43">
        <v>1.9</v>
      </c>
      <c r="N43" s="37" t="s">
        <v>50</v>
      </c>
      <c r="O43" s="43">
        <v>1.9</v>
      </c>
      <c r="P43" s="37" t="s">
        <v>50</v>
      </c>
      <c r="Q43" s="43" t="s">
        <v>6</v>
      </c>
      <c r="R43" s="37" t="s">
        <v>6</v>
      </c>
      <c r="S43" s="43">
        <f t="shared" si="0"/>
        <v>2</v>
      </c>
      <c r="T43" s="43"/>
      <c r="U43" s="43" t="s">
        <v>323</v>
      </c>
      <c r="V43" s="43"/>
      <c r="W43" s="43"/>
      <c r="X43" s="43"/>
      <c r="Y43" s="43">
        <v>2.2000000000000002</v>
      </c>
      <c r="Z43" s="43">
        <f t="shared" si="1"/>
        <v>100</v>
      </c>
      <c r="AA43" s="43" t="e">
        <f t="shared" si="2"/>
        <v>#VALUE!</v>
      </c>
      <c r="AB43" s="42"/>
      <c r="AC43" s="42"/>
      <c r="AD43" s="42"/>
      <c r="AE43" s="42"/>
      <c r="AF43" s="42"/>
      <c r="AG43" s="42">
        <f t="shared" si="3"/>
        <v>50</v>
      </c>
      <c r="AH43" s="42" t="s">
        <v>6</v>
      </c>
      <c r="AI43" s="42" t="s">
        <v>6</v>
      </c>
      <c r="AJ43" s="42">
        <v>50</v>
      </c>
      <c r="AK43" s="44" t="s">
        <v>29</v>
      </c>
    </row>
    <row r="44" spans="1:37" ht="153.75" customHeight="1" thickTop="1" thickBot="1" x14ac:dyDescent="0.3">
      <c r="A44" s="35" t="s">
        <v>42</v>
      </c>
      <c r="B44" s="36" t="s">
        <v>43</v>
      </c>
      <c r="C44" s="37" t="s">
        <v>44</v>
      </c>
      <c r="D44" s="38" t="s">
        <v>205</v>
      </c>
      <c r="E44" s="46"/>
      <c r="F44" s="39">
        <v>53</v>
      </c>
      <c r="G44" s="40" t="s">
        <v>206</v>
      </c>
      <c r="H44" s="41" t="s">
        <v>207</v>
      </c>
      <c r="I44" s="37" t="s">
        <v>48</v>
      </c>
      <c r="J44" s="42" t="s">
        <v>49</v>
      </c>
      <c r="K44" s="43">
        <v>2.39</v>
      </c>
      <c r="L44" s="37" t="s">
        <v>50</v>
      </c>
      <c r="M44" s="43">
        <v>1.6</v>
      </c>
      <c r="N44" s="37" t="s">
        <v>50</v>
      </c>
      <c r="O44" s="43">
        <v>1.39</v>
      </c>
      <c r="P44" s="37" t="s">
        <v>50</v>
      </c>
      <c r="Q44" s="43" t="s">
        <v>6</v>
      </c>
      <c r="R44" s="37" t="s">
        <v>6</v>
      </c>
      <c r="S44" s="43">
        <f t="shared" si="0"/>
        <v>1.79</v>
      </c>
      <c r="T44" s="43"/>
      <c r="U44" s="43" t="s">
        <v>323</v>
      </c>
      <c r="V44" s="43"/>
      <c r="W44" s="43"/>
      <c r="X44" s="43"/>
      <c r="Y44" s="43">
        <v>2.35</v>
      </c>
      <c r="Z44" s="43">
        <f t="shared" si="1"/>
        <v>89.5</v>
      </c>
      <c r="AA44" s="43" t="e">
        <f t="shared" si="2"/>
        <v>#VALUE!</v>
      </c>
      <c r="AB44" s="42"/>
      <c r="AC44" s="42"/>
      <c r="AD44" s="42"/>
      <c r="AE44" s="42"/>
      <c r="AF44" s="42"/>
      <c r="AG44" s="42">
        <f t="shared" si="3"/>
        <v>50</v>
      </c>
      <c r="AH44" s="42" t="s">
        <v>6</v>
      </c>
      <c r="AI44" s="42" t="s">
        <v>6</v>
      </c>
      <c r="AJ44" s="42">
        <v>50</v>
      </c>
      <c r="AK44" s="44" t="s">
        <v>29</v>
      </c>
    </row>
    <row r="45" spans="1:37" ht="57" customHeight="1" thickTop="1" thickBot="1" x14ac:dyDescent="0.3">
      <c r="A45" s="35" t="s">
        <v>42</v>
      </c>
      <c r="B45" s="36" t="s">
        <v>43</v>
      </c>
      <c r="C45" s="37" t="s">
        <v>44</v>
      </c>
      <c r="D45" s="38" t="s">
        <v>208</v>
      </c>
      <c r="E45" s="46"/>
      <c r="F45" s="39">
        <v>54</v>
      </c>
      <c r="G45" s="40" t="s">
        <v>209</v>
      </c>
      <c r="H45" s="41" t="s">
        <v>210</v>
      </c>
      <c r="I45" s="37" t="s">
        <v>88</v>
      </c>
      <c r="J45" s="42" t="s">
        <v>49</v>
      </c>
      <c r="K45" s="43">
        <v>10.7</v>
      </c>
      <c r="L45" s="37" t="s">
        <v>50</v>
      </c>
      <c r="M45" s="43">
        <v>6.99</v>
      </c>
      <c r="N45" s="37" t="s">
        <v>50</v>
      </c>
      <c r="O45" s="43">
        <v>10.9</v>
      </c>
      <c r="P45" s="37" t="s">
        <v>50</v>
      </c>
      <c r="Q45" s="43" t="s">
        <v>6</v>
      </c>
      <c r="R45" s="37" t="s">
        <v>6</v>
      </c>
      <c r="S45" s="43">
        <f t="shared" si="0"/>
        <v>9.5299999999999994</v>
      </c>
      <c r="T45" s="43"/>
      <c r="U45" s="43" t="s">
        <v>323</v>
      </c>
      <c r="V45" s="43"/>
      <c r="W45" s="43"/>
      <c r="X45" s="43"/>
      <c r="Y45" s="43">
        <v>10.119999999999999</v>
      </c>
      <c r="Z45" s="43">
        <f t="shared" si="1"/>
        <v>142.94999999999999</v>
      </c>
      <c r="AA45" s="43" t="e">
        <f t="shared" si="2"/>
        <v>#VALUE!</v>
      </c>
      <c r="AB45" s="42"/>
      <c r="AC45" s="42"/>
      <c r="AD45" s="42"/>
      <c r="AE45" s="42"/>
      <c r="AF45" s="42"/>
      <c r="AG45" s="42">
        <f t="shared" si="3"/>
        <v>15</v>
      </c>
      <c r="AH45" s="29" t="s">
        <v>6</v>
      </c>
      <c r="AI45" s="29" t="s">
        <v>6</v>
      </c>
      <c r="AJ45" s="29">
        <v>15</v>
      </c>
      <c r="AK45" s="24" t="s">
        <v>29</v>
      </c>
    </row>
    <row r="46" spans="1:37" ht="57" customHeight="1" thickTop="1" thickBot="1" x14ac:dyDescent="0.3">
      <c r="A46" s="35" t="s">
        <v>42</v>
      </c>
      <c r="B46" s="36" t="s">
        <v>43</v>
      </c>
      <c r="C46" s="37" t="s">
        <v>44</v>
      </c>
      <c r="D46" s="38" t="s">
        <v>211</v>
      </c>
      <c r="E46" s="46"/>
      <c r="F46" s="39">
        <v>55</v>
      </c>
      <c r="G46" s="40" t="s">
        <v>212</v>
      </c>
      <c r="H46" s="41" t="s">
        <v>213</v>
      </c>
      <c r="I46" s="37" t="s">
        <v>65</v>
      </c>
      <c r="J46" s="42" t="s">
        <v>49</v>
      </c>
      <c r="K46" s="43">
        <v>10</v>
      </c>
      <c r="L46" s="37" t="s">
        <v>65</v>
      </c>
      <c r="M46" s="43">
        <v>12</v>
      </c>
      <c r="N46" s="37" t="s">
        <v>65</v>
      </c>
      <c r="O46" s="43">
        <v>12</v>
      </c>
      <c r="P46" s="37" t="s">
        <v>65</v>
      </c>
      <c r="Q46" s="43" t="s">
        <v>6</v>
      </c>
      <c r="R46" s="37" t="s">
        <v>6</v>
      </c>
      <c r="S46" s="43">
        <f t="shared" si="0"/>
        <v>11.33</v>
      </c>
      <c r="T46" s="43"/>
      <c r="U46" s="43" t="s">
        <v>323</v>
      </c>
      <c r="V46" s="43"/>
      <c r="W46" s="43"/>
      <c r="X46" s="43"/>
      <c r="Y46" s="43">
        <v>10.23</v>
      </c>
      <c r="Z46" s="43">
        <f t="shared" si="1"/>
        <v>283.25</v>
      </c>
      <c r="AA46" s="43" t="e">
        <f t="shared" si="2"/>
        <v>#VALUE!</v>
      </c>
      <c r="AB46" s="42"/>
      <c r="AC46" s="42"/>
      <c r="AD46" s="42"/>
      <c r="AE46" s="42"/>
      <c r="AF46" s="42"/>
      <c r="AG46" s="42">
        <f t="shared" si="3"/>
        <v>25</v>
      </c>
      <c r="AH46" s="42">
        <v>25</v>
      </c>
      <c r="AI46" s="42" t="s">
        <v>6</v>
      </c>
      <c r="AJ46" s="42" t="s">
        <v>6</v>
      </c>
      <c r="AK46" s="44" t="s">
        <v>29</v>
      </c>
    </row>
    <row r="47" spans="1:37" ht="253.5" customHeight="1" thickTop="1" thickBot="1" x14ac:dyDescent="0.3">
      <c r="A47" s="35" t="s">
        <v>42</v>
      </c>
      <c r="B47" s="36" t="s">
        <v>43</v>
      </c>
      <c r="C47" s="37" t="s">
        <v>44</v>
      </c>
      <c r="D47" s="38" t="s">
        <v>214</v>
      </c>
      <c r="E47" s="46"/>
      <c r="F47" s="39">
        <v>56</v>
      </c>
      <c r="G47" s="40" t="s">
        <v>215</v>
      </c>
      <c r="H47" s="41" t="s">
        <v>216</v>
      </c>
      <c r="I47" s="37" t="s">
        <v>65</v>
      </c>
      <c r="J47" s="42" t="s">
        <v>49</v>
      </c>
      <c r="K47" s="43">
        <v>3</v>
      </c>
      <c r="L47" s="37" t="s">
        <v>65</v>
      </c>
      <c r="M47" s="43">
        <v>3.4</v>
      </c>
      <c r="N47" s="37" t="s">
        <v>65</v>
      </c>
      <c r="O47" s="43">
        <v>1.86</v>
      </c>
      <c r="P47" s="37" t="s">
        <v>65</v>
      </c>
      <c r="Q47" s="43" t="s">
        <v>6</v>
      </c>
      <c r="R47" s="37" t="s">
        <v>6</v>
      </c>
      <c r="S47" s="43">
        <f t="shared" si="0"/>
        <v>2.75</v>
      </c>
      <c r="T47" s="43"/>
      <c r="U47" s="43" t="s">
        <v>323</v>
      </c>
      <c r="V47" s="43"/>
      <c r="W47" s="43"/>
      <c r="X47" s="43"/>
      <c r="Y47" s="43">
        <v>3.89</v>
      </c>
      <c r="Z47" s="43">
        <f t="shared" si="1"/>
        <v>165</v>
      </c>
      <c r="AA47" s="43" t="e">
        <f t="shared" si="2"/>
        <v>#VALUE!</v>
      </c>
      <c r="AB47" s="42"/>
      <c r="AC47" s="42"/>
      <c r="AD47" s="42"/>
      <c r="AE47" s="42"/>
      <c r="AF47" s="42"/>
      <c r="AG47" s="42">
        <f t="shared" si="3"/>
        <v>60</v>
      </c>
      <c r="AH47" s="42">
        <v>60</v>
      </c>
      <c r="AI47" s="42" t="s">
        <v>6</v>
      </c>
      <c r="AJ47" s="42" t="s">
        <v>6</v>
      </c>
      <c r="AK47" s="44" t="s">
        <v>29</v>
      </c>
    </row>
    <row r="48" spans="1:37" ht="71.25" customHeight="1" thickTop="1" thickBot="1" x14ac:dyDescent="0.3">
      <c r="A48" s="35" t="s">
        <v>42</v>
      </c>
      <c r="B48" s="36" t="s">
        <v>43</v>
      </c>
      <c r="C48" s="37" t="s">
        <v>44</v>
      </c>
      <c r="D48" s="38" t="s">
        <v>223</v>
      </c>
      <c r="E48" s="46"/>
      <c r="F48" s="39">
        <v>59</v>
      </c>
      <c r="G48" s="40" t="s">
        <v>224</v>
      </c>
      <c r="H48" s="41" t="s">
        <v>225</v>
      </c>
      <c r="I48" s="37" t="s">
        <v>88</v>
      </c>
      <c r="J48" s="42" t="s">
        <v>161</v>
      </c>
      <c r="K48" s="43">
        <v>19.899999999999999</v>
      </c>
      <c r="L48" s="37" t="s">
        <v>50</v>
      </c>
      <c r="M48" s="43">
        <v>26.15</v>
      </c>
      <c r="N48" s="37" t="s">
        <v>50</v>
      </c>
      <c r="O48" s="43">
        <v>16.5</v>
      </c>
      <c r="P48" s="37" t="s">
        <v>50</v>
      </c>
      <c r="Q48" s="43" t="s">
        <v>6</v>
      </c>
      <c r="R48" s="37" t="s">
        <v>6</v>
      </c>
      <c r="S48" s="43">
        <f t="shared" si="0"/>
        <v>20.85</v>
      </c>
      <c r="T48" s="43"/>
      <c r="U48" s="43" t="s">
        <v>320</v>
      </c>
      <c r="V48" s="43"/>
      <c r="W48" s="43"/>
      <c r="X48" s="43"/>
      <c r="Y48" s="43">
        <v>19.7</v>
      </c>
      <c r="Z48" s="43">
        <f t="shared" si="1"/>
        <v>208.5</v>
      </c>
      <c r="AA48" s="43" t="e">
        <f t="shared" si="2"/>
        <v>#VALUE!</v>
      </c>
      <c r="AB48" s="42"/>
      <c r="AC48" s="42"/>
      <c r="AD48" s="42"/>
      <c r="AE48" s="42"/>
      <c r="AF48" s="42"/>
      <c r="AG48" s="42">
        <f t="shared" si="3"/>
        <v>10</v>
      </c>
      <c r="AH48" s="42" t="s">
        <v>6</v>
      </c>
      <c r="AI48" s="42" t="s">
        <v>6</v>
      </c>
      <c r="AJ48" s="42">
        <v>10</v>
      </c>
      <c r="AK48" s="44" t="s">
        <v>29</v>
      </c>
    </row>
    <row r="49" spans="1:37" ht="73.5" customHeight="1" thickTop="1" thickBot="1" x14ac:dyDescent="0.3">
      <c r="A49" s="35" t="s">
        <v>42</v>
      </c>
      <c r="B49" s="36" t="s">
        <v>43</v>
      </c>
      <c r="C49" s="37" t="s">
        <v>44</v>
      </c>
      <c r="D49" s="38" t="s">
        <v>226</v>
      </c>
      <c r="E49" s="46"/>
      <c r="F49" s="39">
        <v>60</v>
      </c>
      <c r="G49" s="40" t="s">
        <v>227</v>
      </c>
      <c r="H49" s="41" t="s">
        <v>228</v>
      </c>
      <c r="I49" s="37" t="s">
        <v>88</v>
      </c>
      <c r="J49" s="42" t="s">
        <v>49</v>
      </c>
      <c r="K49" s="43">
        <v>0.4</v>
      </c>
      <c r="L49" s="37" t="s">
        <v>50</v>
      </c>
      <c r="M49" s="43">
        <v>0.5</v>
      </c>
      <c r="N49" s="37" t="s">
        <v>50</v>
      </c>
      <c r="O49" s="43">
        <v>0.5</v>
      </c>
      <c r="P49" s="37" t="s">
        <v>50</v>
      </c>
      <c r="Q49" s="43" t="s">
        <v>6</v>
      </c>
      <c r="R49" s="37" t="s">
        <v>6</v>
      </c>
      <c r="S49" s="43">
        <f t="shared" si="0"/>
        <v>0.47</v>
      </c>
      <c r="T49" s="43"/>
      <c r="U49" s="43" t="s">
        <v>320</v>
      </c>
      <c r="V49" s="43"/>
      <c r="W49" s="43"/>
      <c r="X49" s="43"/>
      <c r="Y49" s="43">
        <v>0.53</v>
      </c>
      <c r="Z49" s="43">
        <f t="shared" si="1"/>
        <v>70.5</v>
      </c>
      <c r="AA49" s="43" t="e">
        <f t="shared" si="2"/>
        <v>#VALUE!</v>
      </c>
      <c r="AB49" s="42"/>
      <c r="AC49" s="42"/>
      <c r="AD49" s="42"/>
      <c r="AE49" s="42"/>
      <c r="AF49" s="42"/>
      <c r="AG49" s="42">
        <v>150</v>
      </c>
      <c r="AH49" s="42" t="s">
        <v>6</v>
      </c>
      <c r="AI49" s="42" t="s">
        <v>6</v>
      </c>
      <c r="AJ49" s="42">
        <v>5</v>
      </c>
      <c r="AK49" s="44" t="s">
        <v>29</v>
      </c>
    </row>
    <row r="50" spans="1:37" ht="35.25" thickTop="1" thickBot="1" x14ac:dyDescent="0.3">
      <c r="A50" s="35" t="s">
        <v>42</v>
      </c>
      <c r="B50" s="36" t="s">
        <v>43</v>
      </c>
      <c r="C50" s="37" t="s">
        <v>44</v>
      </c>
      <c r="D50" s="38" t="s">
        <v>235</v>
      </c>
      <c r="E50" s="46"/>
      <c r="F50" s="39">
        <v>63</v>
      </c>
      <c r="G50" s="40" t="s">
        <v>236</v>
      </c>
      <c r="H50" s="41" t="s">
        <v>237</v>
      </c>
      <c r="I50" s="37" t="s">
        <v>142</v>
      </c>
      <c r="J50" s="42" t="s">
        <v>49</v>
      </c>
      <c r="K50" s="43">
        <v>200</v>
      </c>
      <c r="L50" s="37" t="s">
        <v>65</v>
      </c>
      <c r="M50" s="43">
        <v>196.9</v>
      </c>
      <c r="N50" s="37" t="s">
        <v>65</v>
      </c>
      <c r="O50" s="43">
        <v>179</v>
      </c>
      <c r="P50" s="37" t="s">
        <v>65</v>
      </c>
      <c r="Q50" s="43" t="s">
        <v>6</v>
      </c>
      <c r="R50" s="37" t="s">
        <v>6</v>
      </c>
      <c r="S50" s="43">
        <f t="shared" si="0"/>
        <v>191.97</v>
      </c>
      <c r="T50" s="43"/>
      <c r="U50" s="43" t="s">
        <v>51</v>
      </c>
      <c r="V50" s="43"/>
      <c r="W50" s="43"/>
      <c r="X50" s="43"/>
      <c r="Y50" s="43">
        <v>159.9</v>
      </c>
      <c r="Z50" s="43">
        <f t="shared" si="1"/>
        <v>1919.7</v>
      </c>
      <c r="AA50" s="43" t="e">
        <f t="shared" si="2"/>
        <v>#VALUE!</v>
      </c>
      <c r="AB50" s="42"/>
      <c r="AC50" s="42"/>
      <c r="AD50" s="42"/>
      <c r="AE50" s="42"/>
      <c r="AF50" s="42"/>
      <c r="AG50" s="42">
        <f t="shared" si="3"/>
        <v>10</v>
      </c>
      <c r="AH50" s="42">
        <v>10</v>
      </c>
      <c r="AI50" s="42" t="s">
        <v>6</v>
      </c>
      <c r="AJ50" s="42" t="s">
        <v>6</v>
      </c>
      <c r="AK50" s="44" t="s">
        <v>29</v>
      </c>
    </row>
    <row r="51" spans="1:37" ht="35.25" thickTop="1" thickBot="1" x14ac:dyDescent="0.3">
      <c r="A51" s="35" t="s">
        <v>42</v>
      </c>
      <c r="B51" s="36" t="s">
        <v>43</v>
      </c>
      <c r="C51" s="37" t="s">
        <v>44</v>
      </c>
      <c r="D51" s="38" t="s">
        <v>244</v>
      </c>
      <c r="E51" s="46"/>
      <c r="F51" s="39">
        <v>68</v>
      </c>
      <c r="G51" s="40" t="s">
        <v>245</v>
      </c>
      <c r="H51" s="41" t="s">
        <v>246</v>
      </c>
      <c r="I51" s="37" t="s">
        <v>48</v>
      </c>
      <c r="J51" s="42" t="s">
        <v>49</v>
      </c>
      <c r="K51" s="43">
        <v>47.9</v>
      </c>
      <c r="L51" s="37" t="s">
        <v>50</v>
      </c>
      <c r="M51" s="43">
        <v>26.91</v>
      </c>
      <c r="N51" s="37" t="s">
        <v>50</v>
      </c>
      <c r="O51" s="43">
        <v>39.9</v>
      </c>
      <c r="P51" s="37" t="s">
        <v>50</v>
      </c>
      <c r="Q51" s="43" t="s">
        <v>6</v>
      </c>
      <c r="R51" s="37" t="s">
        <v>6</v>
      </c>
      <c r="S51" s="43">
        <f t="shared" si="0"/>
        <v>38.24</v>
      </c>
      <c r="T51" s="43"/>
      <c r="U51" s="43" t="s">
        <v>51</v>
      </c>
      <c r="V51" s="43"/>
      <c r="W51" s="43"/>
      <c r="X51" s="43"/>
      <c r="Y51" s="43"/>
      <c r="Z51" s="43">
        <f t="shared" si="1"/>
        <v>956</v>
      </c>
      <c r="AA51" s="43" t="e">
        <f t="shared" si="2"/>
        <v>#VALUE!</v>
      </c>
      <c r="AB51" s="42"/>
      <c r="AC51" s="42"/>
      <c r="AD51" s="42"/>
      <c r="AE51" s="42"/>
      <c r="AF51" s="42"/>
      <c r="AG51" s="42">
        <f t="shared" si="3"/>
        <v>25</v>
      </c>
      <c r="AH51" s="42" t="s">
        <v>6</v>
      </c>
      <c r="AI51" s="42" t="s">
        <v>6</v>
      </c>
      <c r="AJ51" s="42">
        <v>25</v>
      </c>
      <c r="AK51" s="44" t="s">
        <v>29</v>
      </c>
    </row>
    <row r="52" spans="1:37" ht="35.25" thickTop="1" thickBot="1" x14ac:dyDescent="0.3">
      <c r="A52" s="35" t="s">
        <v>42</v>
      </c>
      <c r="B52" s="36" t="s">
        <v>43</v>
      </c>
      <c r="C52" s="37" t="s">
        <v>44</v>
      </c>
      <c r="D52" s="38" t="s">
        <v>247</v>
      </c>
      <c r="E52" s="46"/>
      <c r="F52" s="39">
        <v>69</v>
      </c>
      <c r="G52" s="40" t="s">
        <v>248</v>
      </c>
      <c r="H52" s="41" t="s">
        <v>249</v>
      </c>
      <c r="I52" s="37" t="s">
        <v>88</v>
      </c>
      <c r="J52" s="42" t="s">
        <v>49</v>
      </c>
      <c r="K52" s="43">
        <v>9.9</v>
      </c>
      <c r="L52" s="37" t="s">
        <v>50</v>
      </c>
      <c r="M52" s="43">
        <v>16.11</v>
      </c>
      <c r="N52" s="37" t="s">
        <v>50</v>
      </c>
      <c r="O52" s="43">
        <v>11.9</v>
      </c>
      <c r="P52" s="37" t="s">
        <v>50</v>
      </c>
      <c r="Q52" s="43" t="s">
        <v>6</v>
      </c>
      <c r="R52" s="37" t="s">
        <v>6</v>
      </c>
      <c r="S52" s="43">
        <f t="shared" si="0"/>
        <v>12.64</v>
      </c>
      <c r="T52" s="43"/>
      <c r="U52" s="43" t="s">
        <v>51</v>
      </c>
      <c r="V52" s="43"/>
      <c r="W52" s="43"/>
      <c r="X52" s="43"/>
      <c r="Y52" s="43"/>
      <c r="Z52" s="43">
        <f t="shared" si="1"/>
        <v>316</v>
      </c>
      <c r="AA52" s="43" t="e">
        <f t="shared" si="2"/>
        <v>#VALUE!</v>
      </c>
      <c r="AB52" s="42"/>
      <c r="AC52" s="42"/>
      <c r="AD52" s="42"/>
      <c r="AE52" s="42"/>
      <c r="AF52" s="42"/>
      <c r="AG52" s="42">
        <f t="shared" si="3"/>
        <v>25</v>
      </c>
      <c r="AH52" s="42" t="s">
        <v>6</v>
      </c>
      <c r="AI52" s="42" t="s">
        <v>6</v>
      </c>
      <c r="AJ52" s="42">
        <v>25</v>
      </c>
      <c r="AK52" s="44" t="s">
        <v>29</v>
      </c>
    </row>
    <row r="53" spans="1:37" ht="46.5" thickTop="1" thickBot="1" x14ac:dyDescent="0.3">
      <c r="A53" s="35" t="s">
        <v>42</v>
      </c>
      <c r="B53" s="36" t="s">
        <v>43</v>
      </c>
      <c r="C53" s="37" t="s">
        <v>44</v>
      </c>
      <c r="D53" s="38" t="s">
        <v>253</v>
      </c>
      <c r="E53" s="46"/>
      <c r="F53" s="39">
        <v>71</v>
      </c>
      <c r="G53" s="40" t="s">
        <v>254</v>
      </c>
      <c r="H53" s="41" t="s">
        <v>255</v>
      </c>
      <c r="I53" s="37" t="s">
        <v>88</v>
      </c>
      <c r="J53" s="42" t="s">
        <v>49</v>
      </c>
      <c r="K53" s="43">
        <v>2420</v>
      </c>
      <c r="L53" s="37" t="s">
        <v>9</v>
      </c>
      <c r="M53" s="43">
        <v>2538</v>
      </c>
      <c r="N53" s="37" t="s">
        <v>9</v>
      </c>
      <c r="O53" s="43">
        <v>2450</v>
      </c>
      <c r="P53" s="37" t="s">
        <v>9</v>
      </c>
      <c r="Q53" s="43" t="s">
        <v>6</v>
      </c>
      <c r="R53" s="37" t="s">
        <v>6</v>
      </c>
      <c r="S53" s="43">
        <f>ROUND((K53+M53+O53)/3,2)</f>
        <v>2469.33</v>
      </c>
      <c r="T53" s="43"/>
      <c r="U53" s="43" t="s">
        <v>51</v>
      </c>
      <c r="V53" s="43"/>
      <c r="W53" s="43"/>
      <c r="X53" s="43"/>
      <c r="Y53" s="43">
        <v>2699</v>
      </c>
      <c r="Z53" s="43">
        <f>S53*AG53</f>
        <v>4938.66</v>
      </c>
      <c r="AA53" s="43" t="e">
        <f t="shared" ref="AA53:AA55" si="4">AG53*U53</f>
        <v>#VALUE!</v>
      </c>
      <c r="AB53" s="42"/>
      <c r="AC53" s="42"/>
      <c r="AD53" s="42"/>
      <c r="AE53" s="42"/>
      <c r="AF53" s="42"/>
      <c r="AG53" s="42">
        <f>SUM(AH53:AJ53)</f>
        <v>2</v>
      </c>
      <c r="AH53" s="42" t="s">
        <v>6</v>
      </c>
      <c r="AI53" s="42">
        <v>2</v>
      </c>
      <c r="AJ53" s="42" t="s">
        <v>6</v>
      </c>
      <c r="AK53" s="44" t="s">
        <v>29</v>
      </c>
    </row>
    <row r="54" spans="1:37" ht="80.25" thickTop="1" thickBot="1" x14ac:dyDescent="0.3">
      <c r="A54" s="35" t="s">
        <v>42</v>
      </c>
      <c r="B54" s="36" t="s">
        <v>43</v>
      </c>
      <c r="C54" s="37" t="s">
        <v>44</v>
      </c>
      <c r="D54" s="38" t="s">
        <v>256</v>
      </c>
      <c r="E54" s="46"/>
      <c r="F54" s="39">
        <v>72</v>
      </c>
      <c r="G54" s="40" t="s">
        <v>324</v>
      </c>
      <c r="H54" s="41" t="s">
        <v>257</v>
      </c>
      <c r="I54" s="37" t="s">
        <v>48</v>
      </c>
      <c r="J54" s="42" t="s">
        <v>49</v>
      </c>
      <c r="K54" s="43">
        <v>4.9000000000000004</v>
      </c>
      <c r="L54" s="37" t="s">
        <v>50</v>
      </c>
      <c r="M54" s="43">
        <v>5.5</v>
      </c>
      <c r="N54" s="37" t="s">
        <v>50</v>
      </c>
      <c r="O54" s="43">
        <v>5.8</v>
      </c>
      <c r="P54" s="37" t="s">
        <v>50</v>
      </c>
      <c r="Q54" s="43" t="s">
        <v>6</v>
      </c>
      <c r="R54" s="37" t="s">
        <v>6</v>
      </c>
      <c r="S54" s="43">
        <f>ROUND((K54+M54+O54)/3,2)</f>
        <v>5.4</v>
      </c>
      <c r="T54" s="43"/>
      <c r="U54" s="43" t="s">
        <v>323</v>
      </c>
      <c r="V54" s="43"/>
      <c r="W54" s="43"/>
      <c r="X54" s="43"/>
      <c r="Y54" s="43"/>
      <c r="Z54" s="43">
        <f>S54*AG54</f>
        <v>108</v>
      </c>
      <c r="AA54" s="43" t="e">
        <f t="shared" si="4"/>
        <v>#VALUE!</v>
      </c>
      <c r="AB54" s="42"/>
      <c r="AC54" s="42"/>
      <c r="AD54" s="42"/>
      <c r="AE54" s="42"/>
      <c r="AF54" s="42"/>
      <c r="AG54" s="42">
        <f>SUM(AH54:AJ54)</f>
        <v>20</v>
      </c>
      <c r="AH54" s="42" t="s">
        <v>6</v>
      </c>
      <c r="AI54" s="42" t="s">
        <v>6</v>
      </c>
      <c r="AJ54" s="42">
        <v>20</v>
      </c>
      <c r="AK54" s="44" t="s">
        <v>29</v>
      </c>
    </row>
    <row r="55" spans="1:37" ht="24.75" thickTop="1" thickBot="1" x14ac:dyDescent="0.3">
      <c r="A55" s="6"/>
      <c r="B55" s="9"/>
      <c r="C55" s="163"/>
      <c r="D55" s="163"/>
      <c r="E55" s="163"/>
      <c r="F55" s="163"/>
      <c r="G55" s="163"/>
      <c r="H55" s="163"/>
      <c r="I55" s="163"/>
      <c r="J55" s="163"/>
      <c r="K55" s="163"/>
      <c r="L55" s="163"/>
      <c r="M55" s="163"/>
      <c r="N55" s="163"/>
      <c r="O55" s="163"/>
      <c r="P55" s="163"/>
      <c r="Q55" s="163"/>
      <c r="R55" s="163"/>
      <c r="S55" s="163"/>
      <c r="T55" s="25"/>
      <c r="U55" s="33"/>
      <c r="V55" s="25"/>
      <c r="W55" s="25"/>
      <c r="X55" s="25"/>
      <c r="Y55" s="25"/>
      <c r="Z55" s="26">
        <f>SUM(Z2:Z54)</f>
        <v>102193.45</v>
      </c>
      <c r="AA55" s="17">
        <f t="shared" si="4"/>
        <v>0</v>
      </c>
      <c r="AB55" s="27"/>
      <c r="AC55" s="27"/>
      <c r="AD55" s="27"/>
      <c r="AE55" s="27"/>
      <c r="AF55" s="27"/>
      <c r="AG55" s="28">
        <f>SUM(AG2:AG54)</f>
        <v>1402</v>
      </c>
      <c r="AH55" s="164"/>
      <c r="AI55" s="164"/>
      <c r="AJ55" s="164"/>
      <c r="AK55" s="30"/>
    </row>
    <row r="56" spans="1:37" ht="15.75" thickTop="1" x14ac:dyDescent="0.25"/>
  </sheetData>
  <mergeCells count="2">
    <mergeCell ref="C55:S55"/>
    <mergeCell ref="AH55:AJ55"/>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workbookViewId="0">
      <selection activeCell="B39" sqref="B39"/>
    </sheetView>
  </sheetViews>
  <sheetFormatPr defaultRowHeight="15" x14ac:dyDescent="0.25"/>
  <cols>
    <col min="1" max="1" width="10" customWidth="1"/>
    <col min="2" max="2" width="45" customWidth="1"/>
    <col min="3" max="3" width="19.140625" customWidth="1"/>
    <col min="4" max="4" width="16.5703125" customWidth="1"/>
    <col min="7" max="7" width="12.140625" customWidth="1"/>
    <col min="10" max="10" width="13.42578125" customWidth="1"/>
  </cols>
  <sheetData>
    <row r="2" spans="1:8" x14ac:dyDescent="0.25">
      <c r="A2" t="s">
        <v>288</v>
      </c>
    </row>
    <row r="4" spans="1:8" x14ac:dyDescent="0.25">
      <c r="A4" s="65" t="s">
        <v>274</v>
      </c>
      <c r="B4" s="65" t="s">
        <v>275</v>
      </c>
      <c r="C4" s="65" t="s">
        <v>276</v>
      </c>
      <c r="D4" s="65" t="s">
        <v>277</v>
      </c>
    </row>
    <row r="5" spans="1:8" x14ac:dyDescent="0.25">
      <c r="A5" s="65"/>
      <c r="B5" s="65"/>
      <c r="C5" s="65"/>
      <c r="D5" s="65"/>
      <c r="F5" s="165" t="s">
        <v>283</v>
      </c>
      <c r="G5" s="165"/>
    </row>
    <row r="6" spans="1:8" x14ac:dyDescent="0.25">
      <c r="A6" s="66">
        <v>5</v>
      </c>
      <c r="B6" s="67" t="s">
        <v>278</v>
      </c>
      <c r="C6" s="53"/>
      <c r="D6" s="53"/>
      <c r="F6" s="4" t="s">
        <v>30</v>
      </c>
      <c r="G6" s="49" t="s">
        <v>281</v>
      </c>
    </row>
    <row r="7" spans="1:8" x14ac:dyDescent="0.25">
      <c r="A7" s="68">
        <v>16</v>
      </c>
      <c r="B7" s="69" t="s">
        <v>286</v>
      </c>
      <c r="C7" s="57" t="s">
        <v>30</v>
      </c>
      <c r="D7" s="57" t="s">
        <v>30</v>
      </c>
      <c r="E7" s="51"/>
      <c r="F7" s="50"/>
      <c r="G7" s="49" t="s">
        <v>282</v>
      </c>
      <c r="H7" s="51"/>
    </row>
    <row r="8" spans="1:8" x14ac:dyDescent="0.25">
      <c r="A8" s="70">
        <v>17</v>
      </c>
      <c r="B8" s="71" t="s">
        <v>218</v>
      </c>
      <c r="C8" s="54" t="s">
        <v>30</v>
      </c>
      <c r="D8" s="54" t="s">
        <v>30</v>
      </c>
      <c r="E8" s="51"/>
      <c r="F8" s="51"/>
      <c r="G8" s="51"/>
      <c r="H8" s="51"/>
    </row>
    <row r="9" spans="1:8" x14ac:dyDescent="0.25">
      <c r="A9" s="70">
        <v>18</v>
      </c>
      <c r="B9" s="71" t="s">
        <v>218</v>
      </c>
      <c r="C9" s="54" t="s">
        <v>30</v>
      </c>
      <c r="D9" s="54" t="s">
        <v>30</v>
      </c>
      <c r="E9" s="51"/>
      <c r="F9" s="51"/>
      <c r="G9" s="51"/>
      <c r="H9" s="51"/>
    </row>
    <row r="10" spans="1:8" x14ac:dyDescent="0.25">
      <c r="A10" s="70">
        <v>25</v>
      </c>
      <c r="B10" s="71" t="s">
        <v>293</v>
      </c>
      <c r="C10" s="53"/>
      <c r="D10" s="53"/>
      <c r="E10" s="51"/>
      <c r="F10" s="51"/>
      <c r="G10" s="51"/>
      <c r="H10" s="51"/>
    </row>
    <row r="11" spans="1:8" x14ac:dyDescent="0.25">
      <c r="A11" s="51"/>
      <c r="B11" s="51"/>
      <c r="C11" s="64"/>
      <c r="D11" s="64"/>
      <c r="E11" s="51"/>
      <c r="F11" s="51"/>
      <c r="G11" s="51"/>
      <c r="H11" s="51"/>
    </row>
    <row r="12" spans="1:8" x14ac:dyDescent="0.25">
      <c r="A12" s="51"/>
      <c r="B12" s="51"/>
      <c r="C12" s="64"/>
      <c r="D12" s="64"/>
      <c r="E12" s="51"/>
      <c r="F12" s="51"/>
      <c r="G12" s="51"/>
      <c r="H12" s="51"/>
    </row>
    <row r="13" spans="1:8" x14ac:dyDescent="0.25">
      <c r="A13" s="51"/>
      <c r="B13" s="51"/>
      <c r="C13" s="64"/>
      <c r="D13" s="64"/>
      <c r="E13" s="51"/>
      <c r="F13" s="51"/>
      <c r="G13" s="51"/>
      <c r="H13" s="51"/>
    </row>
    <row r="14" spans="1:8" x14ac:dyDescent="0.25">
      <c r="A14" s="51"/>
      <c r="B14" s="51"/>
      <c r="C14" s="64"/>
      <c r="D14" s="64"/>
      <c r="E14" s="51"/>
      <c r="F14" s="51"/>
      <c r="G14" s="51"/>
      <c r="H14" s="51"/>
    </row>
    <row r="15" spans="1:8" x14ac:dyDescent="0.25">
      <c r="A15" s="51"/>
      <c r="B15" s="51"/>
      <c r="C15" s="64"/>
      <c r="D15" s="64"/>
      <c r="E15" s="51"/>
      <c r="F15" s="51"/>
      <c r="G15" s="51"/>
      <c r="H15" s="51"/>
    </row>
    <row r="16" spans="1:8" x14ac:dyDescent="0.25">
      <c r="A16" s="51"/>
      <c r="B16" s="51"/>
      <c r="C16" s="64"/>
      <c r="D16" s="64"/>
      <c r="E16" s="51"/>
      <c r="F16" s="51"/>
      <c r="G16" s="51"/>
      <c r="H16" s="51"/>
    </row>
    <row r="17" spans="1:8" x14ac:dyDescent="0.25">
      <c r="A17" s="51"/>
      <c r="B17" s="51"/>
      <c r="C17" s="64"/>
      <c r="D17" s="64"/>
      <c r="E17" s="51"/>
      <c r="F17" s="51"/>
      <c r="G17" s="51"/>
      <c r="H17" s="51"/>
    </row>
    <row r="18" spans="1:8" x14ac:dyDescent="0.25">
      <c r="A18" s="51"/>
      <c r="B18" s="51"/>
      <c r="C18" s="64"/>
      <c r="D18" s="64"/>
      <c r="E18" s="51"/>
      <c r="F18" s="51"/>
      <c r="G18" s="51"/>
      <c r="H18" s="51"/>
    </row>
    <row r="19" spans="1:8" x14ac:dyDescent="0.25">
      <c r="A19" s="51"/>
      <c r="B19" s="51"/>
      <c r="C19" s="64"/>
      <c r="D19" s="64"/>
      <c r="E19" s="51"/>
      <c r="F19" s="51"/>
      <c r="G19" s="51"/>
      <c r="H19" s="51"/>
    </row>
    <row r="20" spans="1:8" x14ac:dyDescent="0.25">
      <c r="A20" s="51"/>
      <c r="B20" s="51"/>
      <c r="C20" s="64"/>
      <c r="D20" s="64"/>
      <c r="E20" s="51"/>
      <c r="F20" s="51"/>
      <c r="G20" s="51"/>
      <c r="H20" s="51"/>
    </row>
    <row r="21" spans="1:8" x14ac:dyDescent="0.25">
      <c r="A21" s="51"/>
      <c r="B21" s="51"/>
      <c r="C21" s="64"/>
      <c r="D21" s="64"/>
      <c r="E21" s="51"/>
      <c r="F21" s="51"/>
      <c r="G21" s="51"/>
      <c r="H21" s="51"/>
    </row>
    <row r="22" spans="1:8" x14ac:dyDescent="0.25">
      <c r="A22" s="51"/>
      <c r="B22" s="51"/>
      <c r="C22" s="52"/>
      <c r="D22" s="52"/>
      <c r="E22" s="51"/>
      <c r="F22" s="51"/>
      <c r="G22" s="51"/>
      <c r="H22" s="51"/>
    </row>
    <row r="23" spans="1:8" x14ac:dyDescent="0.25">
      <c r="A23" s="51"/>
      <c r="B23" s="51"/>
      <c r="C23" s="52"/>
      <c r="D23" s="52"/>
      <c r="E23" s="51"/>
      <c r="F23" s="51"/>
      <c r="G23" s="51"/>
      <c r="H23" s="51"/>
    </row>
    <row r="24" spans="1:8" x14ac:dyDescent="0.25">
      <c r="A24" s="51"/>
      <c r="B24" s="51"/>
      <c r="C24" s="52"/>
      <c r="D24" s="52"/>
      <c r="E24" s="51"/>
      <c r="F24" s="51"/>
      <c r="G24" s="51"/>
      <c r="H24" s="51"/>
    </row>
    <row r="25" spans="1:8" x14ac:dyDescent="0.25">
      <c r="A25" s="51"/>
      <c r="B25" s="51"/>
      <c r="C25" s="52"/>
      <c r="D25" s="52"/>
      <c r="E25" s="51"/>
      <c r="F25" s="51"/>
      <c r="G25" s="51"/>
      <c r="H25" s="51"/>
    </row>
    <row r="26" spans="1:8" x14ac:dyDescent="0.25">
      <c r="A26" s="51"/>
      <c r="B26" s="51"/>
      <c r="C26" s="52"/>
      <c r="D26" s="52"/>
      <c r="E26" s="51"/>
      <c r="F26" s="51"/>
      <c r="G26" s="51"/>
      <c r="H26" s="51"/>
    </row>
    <row r="27" spans="1:8" x14ac:dyDescent="0.25">
      <c r="A27" s="51"/>
      <c r="B27" s="51"/>
      <c r="C27" s="52"/>
      <c r="D27" s="52"/>
      <c r="E27" s="51"/>
      <c r="F27" s="51"/>
      <c r="G27" s="51"/>
      <c r="H27" s="51"/>
    </row>
    <row r="28" spans="1:8" x14ac:dyDescent="0.25">
      <c r="A28" s="51"/>
      <c r="B28" s="51"/>
      <c r="C28" s="52"/>
      <c r="D28" s="52"/>
      <c r="E28" s="51"/>
      <c r="F28" s="51"/>
      <c r="G28" s="51"/>
      <c r="H28" s="51"/>
    </row>
    <row r="29" spans="1:8" x14ac:dyDescent="0.25">
      <c r="A29" s="51"/>
      <c r="B29" s="51"/>
      <c r="C29" s="52"/>
      <c r="D29" s="52"/>
      <c r="E29" s="51"/>
      <c r="F29" s="51"/>
      <c r="G29" s="51"/>
      <c r="H29" s="51"/>
    </row>
    <row r="30" spans="1:8" x14ac:dyDescent="0.25">
      <c r="A30" s="51"/>
      <c r="B30" s="51"/>
      <c r="C30" s="52"/>
      <c r="D30" s="52"/>
      <c r="E30" s="51"/>
      <c r="F30" s="51"/>
      <c r="G30" s="51"/>
      <c r="H30" s="51"/>
    </row>
    <row r="31" spans="1:8" x14ac:dyDescent="0.25">
      <c r="A31" s="51"/>
      <c r="B31" s="51"/>
      <c r="C31" s="52"/>
      <c r="D31" s="52"/>
      <c r="E31" s="51"/>
      <c r="F31" s="51"/>
      <c r="G31" s="51"/>
      <c r="H31" s="51"/>
    </row>
    <row r="32" spans="1:8" x14ac:dyDescent="0.25">
      <c r="A32" s="51"/>
      <c r="B32" s="51"/>
      <c r="C32" s="52"/>
      <c r="D32" s="52"/>
      <c r="E32" s="51"/>
      <c r="F32" s="51"/>
      <c r="G32" s="51"/>
      <c r="H32" s="51"/>
    </row>
    <row r="33" spans="1:8" x14ac:dyDescent="0.25">
      <c r="A33" s="51"/>
      <c r="B33" s="51"/>
      <c r="C33" s="52"/>
      <c r="D33" s="52"/>
      <c r="E33" s="51"/>
      <c r="F33" s="51"/>
      <c r="G33" s="51"/>
      <c r="H33" s="51"/>
    </row>
    <row r="34" spans="1:8" x14ac:dyDescent="0.25">
      <c r="A34" s="51"/>
      <c r="B34" s="51"/>
      <c r="C34" s="52"/>
      <c r="D34" s="52"/>
      <c r="E34" s="51"/>
      <c r="F34" s="51"/>
      <c r="G34" s="51"/>
      <c r="H34" s="51"/>
    </row>
    <row r="35" spans="1:8" x14ac:dyDescent="0.25">
      <c r="A35" s="51"/>
      <c r="B35" s="51"/>
      <c r="C35" s="52"/>
      <c r="D35" s="52"/>
      <c r="E35" s="51"/>
      <c r="F35" s="51"/>
      <c r="G35" s="51"/>
      <c r="H35" s="51"/>
    </row>
    <row r="36" spans="1:8" x14ac:dyDescent="0.25">
      <c r="A36" s="51"/>
      <c r="B36" s="51"/>
      <c r="C36" s="52"/>
      <c r="D36" s="52"/>
      <c r="E36" s="51"/>
      <c r="F36" s="51"/>
      <c r="G36" s="51"/>
      <c r="H36" s="51"/>
    </row>
    <row r="37" spans="1:8" x14ac:dyDescent="0.25">
      <c r="A37" s="51"/>
      <c r="B37" s="51"/>
      <c r="C37" s="52"/>
      <c r="D37" s="52"/>
      <c r="E37" s="51"/>
      <c r="F37" s="51"/>
      <c r="G37" s="51"/>
      <c r="H37" s="51"/>
    </row>
    <row r="38" spans="1:8" x14ac:dyDescent="0.25">
      <c r="A38" s="51"/>
      <c r="B38" s="51"/>
      <c r="C38" s="52"/>
      <c r="D38" s="52"/>
      <c r="E38" s="51"/>
      <c r="F38" s="51"/>
      <c r="G38" s="51"/>
      <c r="H38" s="51"/>
    </row>
    <row r="39" spans="1:8" x14ac:dyDescent="0.25">
      <c r="A39" s="51"/>
      <c r="B39" s="51"/>
      <c r="C39" s="52"/>
      <c r="D39" s="52"/>
      <c r="E39" s="51"/>
      <c r="F39" s="51"/>
      <c r="G39" s="51"/>
      <c r="H39" s="51"/>
    </row>
    <row r="40" spans="1:8" x14ac:dyDescent="0.25">
      <c r="A40" s="51"/>
      <c r="B40" s="51"/>
      <c r="C40" s="52"/>
      <c r="D40" s="52"/>
      <c r="E40" s="51"/>
      <c r="F40" s="51"/>
      <c r="G40" s="51"/>
      <c r="H40" s="51"/>
    </row>
    <row r="41" spans="1:8" x14ac:dyDescent="0.25">
      <c r="A41" s="51"/>
      <c r="B41" s="51"/>
      <c r="C41" s="52"/>
      <c r="D41" s="52"/>
      <c r="E41" s="51"/>
      <c r="F41" s="51"/>
      <c r="G41" s="51"/>
      <c r="H41" s="51"/>
    </row>
    <row r="42" spans="1:8" x14ac:dyDescent="0.25">
      <c r="A42" s="51"/>
      <c r="B42" s="51"/>
      <c r="C42" s="52"/>
      <c r="D42" s="52"/>
      <c r="E42" s="51"/>
      <c r="F42" s="51"/>
      <c r="G42" s="51"/>
      <c r="H42" s="51"/>
    </row>
    <row r="43" spans="1:8" x14ac:dyDescent="0.25">
      <c r="A43" s="51"/>
      <c r="B43" s="51"/>
      <c r="C43" s="52"/>
      <c r="D43" s="52"/>
      <c r="E43" s="51"/>
      <c r="F43" s="51"/>
      <c r="G43" s="51"/>
      <c r="H43" s="51"/>
    </row>
    <row r="44" spans="1:8" x14ac:dyDescent="0.25">
      <c r="A44" s="51"/>
      <c r="B44" s="51"/>
      <c r="C44" s="52"/>
      <c r="D44" s="52"/>
      <c r="E44" s="51"/>
      <c r="F44" s="51"/>
      <c r="G44" s="51"/>
      <c r="H44" s="51"/>
    </row>
    <row r="45" spans="1:8" x14ac:dyDescent="0.25">
      <c r="A45" s="51"/>
      <c r="B45" s="51"/>
      <c r="C45" s="52"/>
      <c r="D45" s="52"/>
      <c r="E45" s="51"/>
      <c r="F45" s="51"/>
      <c r="G45" s="51"/>
      <c r="H45" s="51"/>
    </row>
    <row r="46" spans="1:8" x14ac:dyDescent="0.25">
      <c r="A46" s="51"/>
      <c r="B46" s="51"/>
      <c r="C46" s="52"/>
      <c r="D46" s="52"/>
      <c r="E46" s="51"/>
      <c r="F46" s="51"/>
      <c r="G46" s="51"/>
      <c r="H46" s="51"/>
    </row>
    <row r="47" spans="1:8" x14ac:dyDescent="0.25">
      <c r="A47" s="51"/>
      <c r="B47" s="51"/>
      <c r="C47" s="52"/>
      <c r="D47" s="52"/>
      <c r="E47" s="51"/>
      <c r="F47" s="51"/>
      <c r="G47" s="51"/>
      <c r="H47" s="51"/>
    </row>
    <row r="48" spans="1:8" x14ac:dyDescent="0.25">
      <c r="A48" s="51"/>
      <c r="B48" s="51"/>
      <c r="C48" s="52"/>
      <c r="D48" s="52"/>
      <c r="E48" s="51"/>
      <c r="F48" s="51"/>
      <c r="G48" s="51"/>
      <c r="H48" s="51"/>
    </row>
    <row r="49" spans="1:8" x14ac:dyDescent="0.25">
      <c r="A49" s="51"/>
      <c r="B49" s="51"/>
      <c r="C49" s="52"/>
      <c r="D49" s="52"/>
      <c r="E49" s="51"/>
      <c r="F49" s="51"/>
      <c r="G49" s="51"/>
      <c r="H49" s="51"/>
    </row>
    <row r="50" spans="1:8" x14ac:dyDescent="0.25">
      <c r="A50" s="51"/>
      <c r="B50" s="51"/>
      <c r="C50" s="52"/>
      <c r="D50" s="52"/>
      <c r="E50" s="51"/>
      <c r="F50" s="51"/>
      <c r="G50" s="51"/>
      <c r="H50" s="51"/>
    </row>
    <row r="51" spans="1:8" x14ac:dyDescent="0.25">
      <c r="A51" s="51"/>
      <c r="B51" s="51"/>
      <c r="C51" s="52"/>
      <c r="D51" s="52"/>
      <c r="E51" s="51"/>
      <c r="F51" s="51"/>
      <c r="G51" s="51"/>
      <c r="H51" s="51"/>
    </row>
    <row r="52" spans="1:8" x14ac:dyDescent="0.25">
      <c r="A52" s="51"/>
      <c r="B52" s="51"/>
      <c r="C52" s="51"/>
      <c r="D52" s="51"/>
      <c r="E52" s="51"/>
      <c r="F52" s="51"/>
      <c r="G52" s="51"/>
      <c r="H52" s="51"/>
    </row>
    <row r="53" spans="1:8" x14ac:dyDescent="0.25">
      <c r="A53" s="51"/>
      <c r="B53" s="51"/>
      <c r="C53" s="51"/>
      <c r="D53" s="51"/>
      <c r="E53" s="51"/>
      <c r="F53" s="51"/>
      <c r="G53" s="51"/>
      <c r="H53" s="51"/>
    </row>
    <row r="54" spans="1:8" x14ac:dyDescent="0.25">
      <c r="A54" s="51"/>
      <c r="B54" s="51"/>
      <c r="C54" s="51"/>
      <c r="D54" s="51"/>
      <c r="E54" s="51"/>
      <c r="F54" s="51"/>
      <c r="G54" s="51"/>
      <c r="H54" s="51"/>
    </row>
    <row r="55" spans="1:8" x14ac:dyDescent="0.25">
      <c r="A55" s="51"/>
      <c r="B55" s="51"/>
      <c r="C55" s="51"/>
      <c r="D55" s="51"/>
      <c r="E55" s="51"/>
      <c r="F55" s="51"/>
      <c r="G55" s="51"/>
      <c r="H55" s="51"/>
    </row>
    <row r="56" spans="1:8" x14ac:dyDescent="0.25">
      <c r="A56" s="51"/>
      <c r="B56" s="51"/>
      <c r="C56" s="51"/>
      <c r="D56" s="51"/>
      <c r="E56" s="51"/>
      <c r="F56" s="51"/>
      <c r="G56" s="51"/>
      <c r="H56" s="51"/>
    </row>
    <row r="57" spans="1:8" x14ac:dyDescent="0.25">
      <c r="A57" s="51"/>
      <c r="B57" s="51"/>
      <c r="C57" s="51"/>
      <c r="D57" s="51"/>
      <c r="E57" s="51"/>
      <c r="F57" s="51"/>
      <c r="G57" s="51"/>
      <c r="H57" s="51"/>
    </row>
    <row r="58" spans="1:8" x14ac:dyDescent="0.25">
      <c r="A58" s="51"/>
      <c r="B58" s="51"/>
      <c r="C58" s="51"/>
      <c r="D58" s="51"/>
      <c r="E58" s="51"/>
      <c r="F58" s="51"/>
      <c r="G58" s="51"/>
      <c r="H58" s="51"/>
    </row>
    <row r="59" spans="1:8" x14ac:dyDescent="0.25">
      <c r="A59" s="51"/>
      <c r="B59" s="51"/>
      <c r="C59" s="51"/>
      <c r="D59" s="51"/>
      <c r="E59" s="51"/>
      <c r="F59" s="51"/>
      <c r="G59" s="51"/>
      <c r="H59" s="51"/>
    </row>
  </sheetData>
  <mergeCells count="1">
    <mergeCell ref="F5:G5"/>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5"/>
  <sheetViews>
    <sheetView workbookViewId="0">
      <selection activeCell="G29" sqref="G29"/>
    </sheetView>
  </sheetViews>
  <sheetFormatPr defaultRowHeight="15" x14ac:dyDescent="0.25"/>
  <cols>
    <col min="1" max="1" width="10" customWidth="1"/>
    <col min="2" max="2" width="45" customWidth="1"/>
    <col min="3" max="3" width="19.140625" customWidth="1"/>
    <col min="4" max="4" width="16.5703125" customWidth="1"/>
    <col min="7" max="7" width="14.140625" customWidth="1"/>
  </cols>
  <sheetData>
    <row r="2" spans="1:7" x14ac:dyDescent="0.25">
      <c r="A2" s="65" t="s">
        <v>294</v>
      </c>
      <c r="B2" s="65"/>
      <c r="C2" s="65"/>
      <c r="D2" s="65"/>
    </row>
    <row r="3" spans="1:7" x14ac:dyDescent="0.25">
      <c r="A3" s="65"/>
      <c r="B3" s="65"/>
      <c r="C3" s="65"/>
      <c r="D3" s="65"/>
      <c r="F3" s="165" t="s">
        <v>283</v>
      </c>
      <c r="G3" s="165"/>
    </row>
    <row r="4" spans="1:7" x14ac:dyDescent="0.25">
      <c r="A4" s="65" t="s">
        <v>274</v>
      </c>
      <c r="B4" s="65" t="s">
        <v>275</v>
      </c>
      <c r="C4" s="65" t="s">
        <v>276</v>
      </c>
      <c r="D4" s="65" t="s">
        <v>277</v>
      </c>
      <c r="F4" s="4" t="s">
        <v>30</v>
      </c>
      <c r="G4" s="49" t="s">
        <v>281</v>
      </c>
    </row>
    <row r="5" spans="1:7" x14ac:dyDescent="0.25">
      <c r="A5" s="65"/>
      <c r="B5" s="65"/>
      <c r="C5" s="65"/>
      <c r="D5" s="65"/>
      <c r="F5" s="50"/>
      <c r="G5" s="49" t="s">
        <v>282</v>
      </c>
    </row>
    <row r="6" spans="1:7" x14ac:dyDescent="0.25">
      <c r="A6" s="70">
        <v>6</v>
      </c>
      <c r="B6" s="70" t="s">
        <v>279</v>
      </c>
      <c r="C6" s="53"/>
      <c r="D6" s="54" t="s">
        <v>30</v>
      </c>
    </row>
    <row r="7" spans="1:7" x14ac:dyDescent="0.25">
      <c r="A7" s="70">
        <v>8</v>
      </c>
      <c r="B7" s="70" t="s">
        <v>280</v>
      </c>
      <c r="C7" s="53"/>
      <c r="D7" s="53"/>
    </row>
    <row r="8" spans="1:7" x14ac:dyDescent="0.25">
      <c r="A8" s="70">
        <v>9</v>
      </c>
      <c r="B8" s="70" t="s">
        <v>280</v>
      </c>
      <c r="C8" s="53"/>
      <c r="D8" s="53"/>
    </row>
    <row r="9" spans="1:7" x14ac:dyDescent="0.25">
      <c r="A9" s="70">
        <v>10</v>
      </c>
      <c r="B9" s="70" t="s">
        <v>285</v>
      </c>
      <c r="C9" s="53"/>
      <c r="D9" s="54" t="s">
        <v>30</v>
      </c>
    </row>
    <row r="10" spans="1:7" x14ac:dyDescent="0.25">
      <c r="A10" s="70">
        <v>11</v>
      </c>
      <c r="B10" s="70" t="s">
        <v>280</v>
      </c>
      <c r="C10" s="53"/>
      <c r="D10" s="53"/>
    </row>
    <row r="11" spans="1:7" x14ac:dyDescent="0.25">
      <c r="A11" s="70">
        <v>12</v>
      </c>
      <c r="B11" s="71" t="s">
        <v>125</v>
      </c>
      <c r="C11" s="53"/>
      <c r="D11" s="54" t="s">
        <v>30</v>
      </c>
    </row>
    <row r="12" spans="1:7" x14ac:dyDescent="0.25">
      <c r="A12" s="70">
        <v>13</v>
      </c>
      <c r="B12" s="72" t="s">
        <v>284</v>
      </c>
      <c r="C12" s="55"/>
      <c r="D12" s="56" t="s">
        <v>30</v>
      </c>
    </row>
    <row r="13" spans="1:7" x14ac:dyDescent="0.25">
      <c r="A13" s="70">
        <v>14</v>
      </c>
      <c r="B13" s="72" t="s">
        <v>287</v>
      </c>
      <c r="C13" s="58"/>
      <c r="D13" s="58"/>
    </row>
    <row r="14" spans="1:7" x14ac:dyDescent="0.25">
      <c r="A14" s="73">
        <v>15</v>
      </c>
      <c r="B14" s="74" t="s">
        <v>215</v>
      </c>
      <c r="C14" s="58"/>
      <c r="D14" s="59" t="s">
        <v>30</v>
      </c>
    </row>
    <row r="15" spans="1:7" x14ac:dyDescent="0.25">
      <c r="A15" s="73">
        <v>19</v>
      </c>
      <c r="B15" s="71" t="s">
        <v>289</v>
      </c>
      <c r="C15" s="60"/>
      <c r="D15" s="59" t="s">
        <v>30</v>
      </c>
    </row>
    <row r="16" spans="1:7" x14ac:dyDescent="0.25">
      <c r="A16" s="73">
        <v>20</v>
      </c>
      <c r="B16" s="71" t="s">
        <v>290</v>
      </c>
      <c r="C16" s="61"/>
      <c r="D16" s="5" t="s">
        <v>30</v>
      </c>
    </row>
    <row r="17" spans="1:4" x14ac:dyDescent="0.25">
      <c r="A17" s="73">
        <v>22</v>
      </c>
      <c r="B17" s="71" t="s">
        <v>290</v>
      </c>
      <c r="C17" s="61"/>
      <c r="D17" s="5" t="s">
        <v>30</v>
      </c>
    </row>
    <row r="18" spans="1:4" x14ac:dyDescent="0.25">
      <c r="A18" s="73">
        <v>23</v>
      </c>
      <c r="B18" s="71" t="s">
        <v>291</v>
      </c>
      <c r="C18" s="61"/>
      <c r="D18" s="5" t="s">
        <v>30</v>
      </c>
    </row>
    <row r="19" spans="1:4" x14ac:dyDescent="0.25">
      <c r="A19" s="73">
        <v>26</v>
      </c>
      <c r="B19" s="71" t="s">
        <v>137</v>
      </c>
      <c r="C19" s="61"/>
      <c r="D19" s="5" t="s">
        <v>30</v>
      </c>
    </row>
    <row r="20" spans="1:4" x14ac:dyDescent="0.25">
      <c r="A20" s="73">
        <v>27</v>
      </c>
      <c r="B20" s="74" t="s">
        <v>147</v>
      </c>
      <c r="C20" s="61"/>
      <c r="D20" s="5" t="s">
        <v>30</v>
      </c>
    </row>
    <row r="21" spans="1:4" x14ac:dyDescent="0.25">
      <c r="A21" s="73">
        <v>29</v>
      </c>
      <c r="B21" s="75" t="s">
        <v>167</v>
      </c>
      <c r="C21" s="61"/>
      <c r="D21" s="5" t="s">
        <v>30</v>
      </c>
    </row>
    <row r="22" spans="1:4" x14ac:dyDescent="0.25">
      <c r="A22" s="73">
        <v>30</v>
      </c>
      <c r="B22" s="71" t="s">
        <v>96</v>
      </c>
      <c r="C22" s="61"/>
      <c r="D22" s="5" t="s">
        <v>30</v>
      </c>
    </row>
    <row r="23" spans="1:4" x14ac:dyDescent="0.25">
      <c r="A23" s="73">
        <v>31</v>
      </c>
      <c r="B23" s="71" t="s">
        <v>295</v>
      </c>
      <c r="C23" s="61"/>
      <c r="D23" s="5" t="s">
        <v>30</v>
      </c>
    </row>
    <row r="24" spans="1:4" x14ac:dyDescent="0.25">
      <c r="A24" s="73">
        <v>32</v>
      </c>
      <c r="B24" s="71" t="s">
        <v>296</v>
      </c>
      <c r="C24" s="61"/>
      <c r="D24" s="5" t="s">
        <v>30</v>
      </c>
    </row>
    <row r="25" spans="1:4" x14ac:dyDescent="0.25">
      <c r="A25" s="73">
        <v>33</v>
      </c>
      <c r="B25" s="71" t="s">
        <v>297</v>
      </c>
      <c r="C25" s="61"/>
      <c r="D25" s="5" t="s">
        <v>30</v>
      </c>
    </row>
    <row r="26" spans="1:4" x14ac:dyDescent="0.25">
      <c r="A26" s="73">
        <v>34</v>
      </c>
      <c r="B26" s="74" t="s">
        <v>119</v>
      </c>
      <c r="C26" s="61"/>
      <c r="D26" s="5" t="s">
        <v>30</v>
      </c>
    </row>
    <row r="27" spans="1:4" x14ac:dyDescent="0.25">
      <c r="A27" s="73">
        <v>35</v>
      </c>
      <c r="B27" s="71" t="s">
        <v>131</v>
      </c>
      <c r="C27" s="61"/>
      <c r="D27" s="5" t="s">
        <v>30</v>
      </c>
    </row>
    <row r="28" spans="1:4" x14ac:dyDescent="0.25">
      <c r="A28" s="73">
        <v>36</v>
      </c>
      <c r="B28" s="71" t="s">
        <v>298</v>
      </c>
      <c r="C28" s="61"/>
      <c r="D28" s="5" t="s">
        <v>30</v>
      </c>
    </row>
    <row r="29" spans="1:4" x14ac:dyDescent="0.25">
      <c r="A29" s="73">
        <v>37</v>
      </c>
      <c r="B29" s="71" t="s">
        <v>299</v>
      </c>
      <c r="C29" s="61"/>
      <c r="D29" s="5" t="s">
        <v>30</v>
      </c>
    </row>
    <row r="30" spans="1:4" x14ac:dyDescent="0.25">
      <c r="A30" s="73">
        <v>38</v>
      </c>
      <c r="B30" s="71" t="s">
        <v>300</v>
      </c>
      <c r="C30" s="61"/>
      <c r="D30" s="5" t="s">
        <v>30</v>
      </c>
    </row>
    <row r="31" spans="1:4" x14ac:dyDescent="0.25">
      <c r="A31" s="73">
        <v>39</v>
      </c>
      <c r="B31" s="71" t="s">
        <v>301</v>
      </c>
      <c r="C31" s="61"/>
      <c r="D31" s="5" t="s">
        <v>30</v>
      </c>
    </row>
    <row r="32" spans="1:4" x14ac:dyDescent="0.25">
      <c r="A32" s="73">
        <v>40</v>
      </c>
      <c r="B32" s="71" t="s">
        <v>302</v>
      </c>
      <c r="C32" s="61"/>
      <c r="D32" s="5" t="s">
        <v>30</v>
      </c>
    </row>
    <row r="33" spans="1:5" x14ac:dyDescent="0.25">
      <c r="A33" s="73">
        <v>41</v>
      </c>
      <c r="B33" s="72" t="s">
        <v>303</v>
      </c>
      <c r="C33" s="61"/>
      <c r="D33" s="5" t="s">
        <v>30</v>
      </c>
    </row>
    <row r="34" spans="1:5" x14ac:dyDescent="0.25">
      <c r="A34" s="73">
        <v>42</v>
      </c>
      <c r="B34" s="71" t="s">
        <v>304</v>
      </c>
      <c r="C34" s="61"/>
      <c r="D34" s="5" t="s">
        <v>30</v>
      </c>
    </row>
    <row r="35" spans="1:5" x14ac:dyDescent="0.25">
      <c r="A35" s="73">
        <v>43</v>
      </c>
      <c r="B35" s="71" t="s">
        <v>305</v>
      </c>
      <c r="C35" s="61"/>
      <c r="D35" s="5" t="s">
        <v>306</v>
      </c>
    </row>
    <row r="36" spans="1:5" x14ac:dyDescent="0.25">
      <c r="A36" s="73">
        <v>44</v>
      </c>
      <c r="B36" s="71" t="s">
        <v>195</v>
      </c>
      <c r="C36" s="61"/>
      <c r="D36" s="5" t="s">
        <v>306</v>
      </c>
    </row>
    <row r="37" spans="1:5" ht="21" x14ac:dyDescent="0.25">
      <c r="A37" s="73">
        <v>45</v>
      </c>
      <c r="B37" s="76" t="s">
        <v>200</v>
      </c>
      <c r="C37" s="61"/>
      <c r="D37" s="5" t="s">
        <v>306</v>
      </c>
    </row>
    <row r="38" spans="1:5" x14ac:dyDescent="0.25">
      <c r="A38" s="73">
        <v>46</v>
      </c>
      <c r="B38" s="71" t="s">
        <v>203</v>
      </c>
      <c r="C38" s="61"/>
      <c r="D38" s="5" t="s">
        <v>306</v>
      </c>
    </row>
    <row r="39" spans="1:5" x14ac:dyDescent="0.25">
      <c r="A39" s="73">
        <v>47</v>
      </c>
      <c r="B39" s="71" t="s">
        <v>307</v>
      </c>
      <c r="C39" s="61"/>
      <c r="D39" s="5" t="s">
        <v>306</v>
      </c>
    </row>
    <row r="40" spans="1:5" x14ac:dyDescent="0.25">
      <c r="A40" s="73">
        <v>48</v>
      </c>
      <c r="B40" s="65" t="s">
        <v>308</v>
      </c>
      <c r="C40" s="61"/>
      <c r="D40" s="5" t="s">
        <v>30</v>
      </c>
      <c r="E40" t="s">
        <v>310</v>
      </c>
    </row>
    <row r="41" spans="1:5" x14ac:dyDescent="0.25">
      <c r="A41" s="73">
        <v>49</v>
      </c>
      <c r="B41" s="71" t="s">
        <v>309</v>
      </c>
      <c r="C41" s="61"/>
      <c r="D41" s="5" t="s">
        <v>30</v>
      </c>
    </row>
    <row r="42" spans="1:5" x14ac:dyDescent="0.25">
      <c r="A42" s="73">
        <v>50</v>
      </c>
      <c r="B42" s="71" t="s">
        <v>311</v>
      </c>
      <c r="C42" s="61"/>
      <c r="D42" s="5" t="s">
        <v>30</v>
      </c>
    </row>
    <row r="43" spans="1:5" x14ac:dyDescent="0.25">
      <c r="A43" s="73">
        <v>51</v>
      </c>
      <c r="B43" s="71" t="s">
        <v>312</v>
      </c>
      <c r="C43" s="61"/>
      <c r="D43" s="5" t="s">
        <v>30</v>
      </c>
    </row>
    <row r="44" spans="1:5" x14ac:dyDescent="0.25">
      <c r="A44" s="73">
        <v>52</v>
      </c>
      <c r="B44" s="65" t="s">
        <v>186</v>
      </c>
      <c r="C44" s="61"/>
      <c r="D44" s="5" t="s">
        <v>30</v>
      </c>
    </row>
    <row r="45" spans="1:5" x14ac:dyDescent="0.25">
      <c r="A45" s="73">
        <v>53</v>
      </c>
      <c r="B45" s="71" t="s">
        <v>313</v>
      </c>
      <c r="C45" s="61"/>
      <c r="D45" s="5" t="s">
        <v>30</v>
      </c>
    </row>
    <row r="46" spans="1:5" x14ac:dyDescent="0.25">
      <c r="A46" s="73">
        <v>54</v>
      </c>
      <c r="B46" s="71" t="s">
        <v>314</v>
      </c>
      <c r="C46" s="61"/>
      <c r="D46" s="5" t="s">
        <v>30</v>
      </c>
    </row>
    <row r="47" spans="1:5" x14ac:dyDescent="0.25">
      <c r="A47" s="73">
        <v>55</v>
      </c>
      <c r="B47" s="71" t="s">
        <v>183</v>
      </c>
      <c r="C47" s="61"/>
      <c r="D47" s="5" t="s">
        <v>30</v>
      </c>
    </row>
    <row r="48" spans="1:5" x14ac:dyDescent="0.25">
      <c r="A48" s="73">
        <v>56</v>
      </c>
      <c r="B48" s="72" t="s">
        <v>315</v>
      </c>
      <c r="C48" s="61"/>
      <c r="D48" s="5" t="s">
        <v>30</v>
      </c>
    </row>
    <row r="49" spans="1:4" x14ac:dyDescent="0.25">
      <c r="A49" s="73">
        <v>57</v>
      </c>
      <c r="B49" s="71" t="s">
        <v>316</v>
      </c>
      <c r="C49" s="61"/>
      <c r="D49" s="5" t="s">
        <v>30</v>
      </c>
    </row>
    <row r="50" spans="1:4" x14ac:dyDescent="0.25">
      <c r="A50" s="73">
        <v>59</v>
      </c>
      <c r="B50" s="72" t="s">
        <v>317</v>
      </c>
      <c r="C50" s="61"/>
      <c r="D50" s="5" t="s">
        <v>30</v>
      </c>
    </row>
    <row r="51" spans="1:4" x14ac:dyDescent="0.25">
      <c r="A51" s="73">
        <v>63</v>
      </c>
      <c r="B51" s="71" t="s">
        <v>318</v>
      </c>
      <c r="C51" s="61"/>
      <c r="D51" s="5" t="s">
        <v>30</v>
      </c>
    </row>
    <row r="52" spans="1:4" x14ac:dyDescent="0.25">
      <c r="A52" s="73">
        <v>64</v>
      </c>
      <c r="B52" s="71" t="s">
        <v>319</v>
      </c>
      <c r="C52" s="61"/>
      <c r="D52" s="5" t="s">
        <v>30</v>
      </c>
    </row>
    <row r="53" spans="1:4" ht="25.5" customHeight="1" x14ac:dyDescent="0.25">
      <c r="A53" s="73">
        <v>65</v>
      </c>
      <c r="B53" s="77" t="s">
        <v>321</v>
      </c>
      <c r="C53" s="61"/>
      <c r="D53" s="5" t="s">
        <v>30</v>
      </c>
    </row>
    <row r="54" spans="1:4" x14ac:dyDescent="0.25">
      <c r="A54" s="73">
        <v>66</v>
      </c>
      <c r="B54" s="71" t="s">
        <v>322</v>
      </c>
      <c r="C54" s="61"/>
      <c r="D54" s="5" t="s">
        <v>30</v>
      </c>
    </row>
    <row r="55" spans="1:4" x14ac:dyDescent="0.25">
      <c r="C55" s="63"/>
      <c r="D55" s="63"/>
    </row>
    <row r="56" spans="1:4" x14ac:dyDescent="0.25">
      <c r="C56" s="63"/>
      <c r="D56" s="63"/>
    </row>
    <row r="57" spans="1:4" x14ac:dyDescent="0.25">
      <c r="C57" s="1"/>
      <c r="D57" s="1"/>
    </row>
    <row r="58" spans="1:4" x14ac:dyDescent="0.25">
      <c r="C58" s="1"/>
      <c r="D58" s="1"/>
    </row>
    <row r="59" spans="1:4" x14ac:dyDescent="0.25">
      <c r="C59" s="1"/>
      <c r="D59" s="1"/>
    </row>
    <row r="60" spans="1:4" x14ac:dyDescent="0.25">
      <c r="C60" s="1"/>
      <c r="D60" s="1"/>
    </row>
    <row r="61" spans="1:4" x14ac:dyDescent="0.25">
      <c r="C61" s="1"/>
      <c r="D61" s="1"/>
    </row>
    <row r="62" spans="1:4" x14ac:dyDescent="0.25">
      <c r="C62" s="1"/>
      <c r="D62" s="1"/>
    </row>
    <row r="63" spans="1:4" x14ac:dyDescent="0.25">
      <c r="C63" s="1"/>
      <c r="D63" s="1"/>
    </row>
    <row r="64" spans="1: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sheetData>
  <mergeCells count="1">
    <mergeCell ref="F3:G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PREGÃO 25</vt:lpstr>
      <vt:lpstr>ITENS CANCELADOS</vt:lpstr>
      <vt:lpstr>ACEITOS</vt:lpstr>
      <vt:lpstr>CANCELADOS 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Rogério da Costa Silva</dc:creator>
  <cp:lastModifiedBy>Rosimarcia Ap° Garcia </cp:lastModifiedBy>
  <dcterms:created xsi:type="dcterms:W3CDTF">2014-10-03T18:41:27Z</dcterms:created>
  <dcterms:modified xsi:type="dcterms:W3CDTF">2015-08-13T18:50:02Z</dcterms:modified>
</cp:coreProperties>
</file>