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Plan1" sheetId="1" r:id="rId1"/>
    <sheet name="Plan2" sheetId="2" r:id="rId2"/>
    <sheet name="Plan3" sheetId="3" r:id="rId3"/>
  </sheets>
  <calcPr calcId="145621"/>
</workbook>
</file>

<file path=xl/calcChain.xml><?xml version="1.0" encoding="utf-8"?>
<calcChain xmlns="http://schemas.openxmlformats.org/spreadsheetml/2006/main">
  <c r="C17" i="1" l="1"/>
  <c r="C16" i="1"/>
  <c r="AM11" i="1"/>
  <c r="AK11" i="1"/>
  <c r="AI11" i="1"/>
  <c r="AG11" i="1"/>
  <c r="AE11" i="1"/>
  <c r="AC11" i="1"/>
  <c r="AA11" i="1"/>
  <c r="M11" i="1"/>
  <c r="K11" i="1"/>
  <c r="AM10" i="1"/>
  <c r="AK10" i="1"/>
  <c r="AI10" i="1"/>
  <c r="AG10" i="1"/>
  <c r="AE10" i="1"/>
  <c r="AC10" i="1"/>
  <c r="AA10" i="1"/>
  <c r="M10" i="1"/>
  <c r="K10" i="1"/>
  <c r="AM9" i="1"/>
  <c r="AK9" i="1"/>
  <c r="AI9" i="1"/>
  <c r="AG9" i="1"/>
  <c r="AE9" i="1"/>
  <c r="AC9" i="1"/>
  <c r="AA9" i="1"/>
  <c r="M9" i="1"/>
  <c r="K9" i="1"/>
  <c r="AM8" i="1"/>
  <c r="AK8" i="1"/>
  <c r="AI8" i="1"/>
  <c r="AG8" i="1"/>
  <c r="AE8" i="1"/>
  <c r="AC8" i="1"/>
  <c r="AA8" i="1"/>
  <c r="M8" i="1"/>
  <c r="L8" i="1"/>
  <c r="K8" i="1"/>
  <c r="AM7" i="1"/>
  <c r="AK7" i="1"/>
  <c r="AI7" i="1"/>
  <c r="AG7" i="1"/>
  <c r="AE7" i="1"/>
  <c r="AC7" i="1"/>
  <c r="AA7" i="1"/>
  <c r="M7" i="1"/>
  <c r="L7" i="1"/>
  <c r="K7" i="1"/>
  <c r="AM6" i="1"/>
  <c r="AK6" i="1"/>
  <c r="AI6" i="1"/>
  <c r="AG6" i="1"/>
  <c r="AE6" i="1"/>
  <c r="AC6" i="1"/>
  <c r="AA6" i="1"/>
  <c r="M6" i="1"/>
  <c r="K6" i="1"/>
  <c r="AM5" i="1"/>
  <c r="AK5" i="1"/>
  <c r="AI5" i="1"/>
  <c r="AG5" i="1"/>
  <c r="AE5" i="1"/>
  <c r="AC5" i="1"/>
  <c r="AA5" i="1"/>
  <c r="M5" i="1"/>
  <c r="L5" i="1"/>
  <c r="K5" i="1"/>
  <c r="AM4" i="1"/>
  <c r="AM12" i="1" s="1"/>
  <c r="AK4" i="1"/>
  <c r="AK12" i="1" s="1"/>
  <c r="AI4" i="1"/>
  <c r="AI12" i="1" s="1"/>
  <c r="AG4" i="1"/>
  <c r="AG12" i="1" s="1"/>
  <c r="AE4" i="1"/>
  <c r="AE12" i="1" s="1"/>
  <c r="AC4" i="1"/>
  <c r="AC12" i="1" s="1"/>
  <c r="AC13" i="1" s="1"/>
  <c r="AA4" i="1"/>
  <c r="AA12" i="1" s="1"/>
  <c r="N16" i="1" s="1"/>
  <c r="M4" i="1"/>
  <c r="M12" i="1" s="1"/>
  <c r="M17" i="1" s="1"/>
  <c r="L12" i="1"/>
  <c r="K4" i="1"/>
  <c r="K12" i="1" s="1"/>
</calcChain>
</file>

<file path=xl/sharedStrings.xml><?xml version="1.0" encoding="utf-8"?>
<sst xmlns="http://schemas.openxmlformats.org/spreadsheetml/2006/main" count="167" uniqueCount="123">
  <si>
    <t>TOTAL</t>
  </si>
  <si>
    <t>VALOR HOMOLOGADO</t>
  </si>
  <si>
    <t>ITENS CANCELADOS</t>
  </si>
  <si>
    <t>CANCELADOS</t>
  </si>
  <si>
    <t>DIFERENÇA</t>
  </si>
  <si>
    <t>Ordem CCL</t>
  </si>
  <si>
    <t>Objeto</t>
  </si>
  <si>
    <t>Campus Responsável</t>
  </si>
  <si>
    <t>Cod. Material</t>
  </si>
  <si>
    <t>Item</t>
  </si>
  <si>
    <t>Denominação</t>
  </si>
  <si>
    <t>Especificação</t>
  </si>
  <si>
    <t>Especificado por</t>
  </si>
  <si>
    <t>FORNECEDOR</t>
  </si>
  <si>
    <t>CNPJ FORNECEDOR</t>
  </si>
  <si>
    <t>CONTATO</t>
  </si>
  <si>
    <t>VALOR TOTAL HOMOLOGADO</t>
  </si>
  <si>
    <t>MOTIVO</t>
  </si>
  <si>
    <t>QUANTIDADE ITENS</t>
  </si>
  <si>
    <t>% SOBRE TOTAL</t>
  </si>
  <si>
    <t>CANCELADO NA ACEITAÇÃO</t>
  </si>
  <si>
    <t>SECCON/CURITIB - SEÇÃO DE COMPRAS E CONTRATOS (CURITIBA) - CAMPUS CURITIBA</t>
  </si>
  <si>
    <t>CA/UMUARAMA - COORDENADORIA ADMINISTRATIVA (UMUARAMA) - CAMPUS UMUARAMA</t>
  </si>
  <si>
    <t>SECCON/FOZ - SEÇÃO DE COMPRAS E CONTRATOS (FOZ DO IGUAÇU) - CAMPUS FOZ DO IGUAÇU</t>
  </si>
  <si>
    <t>SECCON/CASCAVE - SEÇÃO DE COMPRAS E CONTRATOS (CASCAVEL) - CAMPUS CASCAVEL</t>
  </si>
  <si>
    <t>DIPLAD/IRATI - DIRETORIA DE PLANEJAMENTO E ADMINISTRAÇÃO (IRATI) - CAMPUS IRATI</t>
  </si>
  <si>
    <t>DIPLAD/CASCAV - DIRETORIA DE PLANEJAMENTO E ADMINISTRAÇÃO (CASCAVEL) - CAMPUS CASCAVEL</t>
  </si>
  <si>
    <t>CAMPUS IRATI</t>
  </si>
  <si>
    <t>CINTIA SIQUEIRA</t>
  </si>
  <si>
    <t>8</t>
  </si>
  <si>
    <t xml:space="preserve">PREÇO 1           </t>
  </si>
  <si>
    <t>FORNECEDOR 1</t>
  </si>
  <si>
    <t xml:space="preserve">PREÇO 2           </t>
  </si>
  <si>
    <t>FORNECEDOR 2</t>
  </si>
  <si>
    <t xml:space="preserve">PREÇO 3          </t>
  </si>
  <si>
    <t>FORNECEDOR 3</t>
  </si>
  <si>
    <t>SERVIDOR - ORÇAMENTO</t>
  </si>
  <si>
    <t>ADEMIR GONÇALVES PINTO SIAPE: 2140314</t>
  </si>
  <si>
    <t>Quant.</t>
  </si>
  <si>
    <t>Média (R$)</t>
  </si>
  <si>
    <t>GR - GABINETE DO REITOR (GR) - INSTITUTO FEDERAL DO PARANÁ</t>
  </si>
  <si>
    <t>48</t>
  </si>
  <si>
    <t xml:space="preserve">INFORMAÇÃO E COMUNICAÇÃO - SOFTWARES NÃO PADRONIZADOS - ENSINO </t>
  </si>
  <si>
    <t>3993000000015</t>
  </si>
  <si>
    <t>1</t>
  </si>
  <si>
    <t>SOFTWARE UNITY 3D - LICENÇA EDUCACIONAL</t>
  </si>
  <si>
    <t>3993000000024</t>
  </si>
  <si>
    <t>2</t>
  </si>
  <si>
    <t>SOFTWARE UNITY 3D LICENÇA COMERCIAL</t>
  </si>
  <si>
    <t>SOFTWARE UNITY 3D - LICENÇA COMERCIAL - UNITY PRO 4.X OU SUPERIOR COMERCIAL, DOWNLOAD PERPETUAL, PART NUMBER: U5BR-20145</t>
  </si>
  <si>
    <t>3993000000028</t>
  </si>
  <si>
    <t>3</t>
  </si>
  <si>
    <t>SOFTWARE TELL ME MORE PREMIUM AVANÇADO EM DVD-ROM</t>
  </si>
  <si>
    <t>SOFTWARE TELL ME MORE PREMIUM AVANÇADO EM DVD-ROM - UTILIZADO PARA AULAS DE INGLÊS.</t>
  </si>
  <si>
    <t>3993000000029</t>
  </si>
  <si>
    <t>4</t>
  </si>
  <si>
    <t>SOFTWARE TELL ME MORE PREMIUM BÁSICO EM DVD-ROM</t>
  </si>
  <si>
    <t>SOFTWARE TELL ME MORE PREMIUM BÁSICO EM DVD-ROM - UTILIZADO PARA AULAS DE INGLÊS.</t>
  </si>
  <si>
    <t>3993000000030</t>
  </si>
  <si>
    <t>5</t>
  </si>
  <si>
    <t>SOFTWARE TELL ME MORE PREMIUM INTERMEDIÁRIO EM DVD-ROM</t>
  </si>
  <si>
    <t>SOFTWARE TELL ME MORE PREMIUM INTERMEDIÁRIO EM DVD-ROM - UTILIZADO PARA AULAS DE INGLÊS.</t>
  </si>
  <si>
    <t>3993000000033</t>
  </si>
  <si>
    <t>6</t>
  </si>
  <si>
    <t>ASC TIMETABLE 2014 PREMIUM</t>
  </si>
  <si>
    <t>3993000000034</t>
  </si>
  <si>
    <t>7</t>
  </si>
  <si>
    <t>SOFTWARE SIMULADOR DE ESTRATÉGIA EMPRESARIAL</t>
  </si>
  <si>
    <t>3993000000038</t>
  </si>
  <si>
    <t>PACOTE ADOBE</t>
  </si>
  <si>
    <t xml:space="preserve">ENG Transferência de Tecnologias </t>
  </si>
  <si>
    <t>STUDICA BRASIL SOFTWARES LTDA</t>
  </si>
  <si>
    <t xml:space="preserve">Targetware Informática Ltda. </t>
  </si>
  <si>
    <t>ENG Transferência de Tecnologias</t>
  </si>
  <si>
    <t>OGG SIMULAÇÕES E CENÁRIOS</t>
  </si>
  <si>
    <t xml:space="preserve">BERNARD SISTEMAS LTDA </t>
  </si>
  <si>
    <t>TANGRAM SISTEMAS EMPRESARIAIS LTDA</t>
  </si>
  <si>
    <t>AMERICANAS.COM - B2W - Companhia Digital</t>
  </si>
  <si>
    <t xml:space="preserve">Livraria Internacional SBS </t>
  </si>
  <si>
    <t xml:space="preserve">Submarino.com.br - B2W - Companhia Digital </t>
  </si>
  <si>
    <t>SBS LIVRARIA INTERNACIONAL</t>
  </si>
  <si>
    <t xml:space="preserve">Positivo Informática </t>
  </si>
  <si>
    <t>Submarino.com.br - B2W - Companhia Digital</t>
  </si>
  <si>
    <t>LIVRARIA MARTINS FONTES EDITORA LTDA</t>
  </si>
  <si>
    <t>DISTRIBUIDORA CURITIBA DE PAPEIS E LIVROS LTDA</t>
  </si>
  <si>
    <t>LIVRARIA INTERNACIONAL SBS LTDA</t>
  </si>
  <si>
    <t xml:space="preserve">OGG SIMULAÇÃO EMPRESARIAL </t>
  </si>
  <si>
    <t>BERBARD SOLUÇÃO GERENCIAL</t>
  </si>
  <si>
    <t>TANGRAM TECNOLOGIAS E SISTEMAS LTDA</t>
  </si>
  <si>
    <t>TARGETWARE INFORMÁTICA LTDA</t>
  </si>
  <si>
    <t>ENG TRANSFERÊNCIA DE TECNOLOGIAS</t>
  </si>
  <si>
    <t>Valor Total ESTIMADO(R$)</t>
  </si>
  <si>
    <t>40.2015 - INFORMAÇÃO E COMUNICAÇÃO - SOFTWARE NÃO PADRONIZADOS - ENSINO</t>
  </si>
  <si>
    <t>CANCELADO POR INEXISTêNCIA DE PROPOSTA</t>
  </si>
  <si>
    <t>TOTAL CÂMPUS CASCAVEL</t>
  </si>
  <si>
    <t>TOTAL CÂMPUS CURITIBA</t>
  </si>
  <si>
    <t>TOTAL CÂMPUS FOZ DO IGUAÇU</t>
  </si>
  <si>
    <t>TOTAL CÂMPUS IRATI</t>
  </si>
  <si>
    <t xml:space="preserve">TOTAL CÂMPUS UMUARAMA </t>
  </si>
  <si>
    <t>TOTAL REITORIA</t>
  </si>
  <si>
    <t>SOMA DOS DOIS CAMPUS CASCAVEL</t>
  </si>
  <si>
    <t>TOTAL GERAL HOMOLOGADO</t>
  </si>
  <si>
    <t>TOTAIS GERAL ESTIMADO</t>
  </si>
  <si>
    <t>TOTAL GERAL CANCELADOS</t>
  </si>
  <si>
    <t>TOTAL COMPRASNET</t>
  </si>
  <si>
    <t>compras net</t>
  </si>
  <si>
    <t>STUDICA BRASIL SOFTWARE EIRELI</t>
  </si>
  <si>
    <t>ELIANE YAMAMOTO - ME</t>
  </si>
  <si>
    <t>L3 INFORMATICA LTDA - EPP</t>
  </si>
  <si>
    <t>BERNARD SISTEMAS LTDA - EPP</t>
  </si>
  <si>
    <t> L3 INFORMATICA LTDA - EPP</t>
  </si>
  <si>
    <t>11.943.666/0001-08</t>
  </si>
  <si>
    <t> (11) 2023-8661</t>
  </si>
  <si>
    <t>17.125.115/0001-05</t>
  </si>
  <si>
    <t>(45) 3574-3274</t>
  </si>
  <si>
    <t>21.270.587/0001-29 - L3</t>
  </si>
  <si>
    <t>(11) 4125-2388</t>
  </si>
  <si>
    <t>85.344.356/0001-03</t>
  </si>
  <si>
    <t>(48) 3334-9500</t>
  </si>
  <si>
    <t>SOFTWARE UNITY 3D LICENÇA EDUCACIONAL - UNITY GAME DEVELOPMENT AND VISUALIZATION_x000D_
SUITE PARA FACULDADES, UNIVERSIDADES E INSTITUTOS, VERSÃO UNITY PRO 5 OU SUPERIOR, CONTENDO TEAM LICENSE, ANDROID PRO, WINDOWS 8, BLACKBERRY &amp; IOS PRO ADDONS), DOWNLOAD - PERPETUAL LICENSES (COMPATÍVEL COM OS SISTEMAS OPERACIONAIS WINDOWS  E MAC) PART NUMBER: U5PRO-PSP-50-124</t>
  </si>
  <si>
    <t>ASC TIMETABLE 2014 PREMIUM - SOFTWARE GERADOR AUTOMÁTICO DE HORÁRIOS COM LICENÇA LOCAL DE USO PERMANENTE PARA TODOS OS COMPUTADORES DA ESCOLA COM SUPORTE ILIMITADO, DOIS ANOS DE VALIDADE TÉCNICA (LEI FEDERAL 9609/98). IDIOMA: PORTUGUÊS, COMPATIVEL COM SISTEMA OPERACIONAL 32 E 64 BITS VERSÕES WINDOWS XP/WINDOWS7 E SUPERIORES. POSSIBILIDADE DE VERSÃO DE HORÁRIOS PARA DISPOSITIVOS MÓVEIS CELULARES/TABLETS. SUPORTE DIFERENCIADO COM AUXÍLIO DO FABRICANTE NA ANÁLISE E TESTES DOS DADOS ENTRADOS, PESQUISA DE ERROS DA ENTRADA, MONTAGEM E REVISÃO DE HORÁRIOS.</t>
  </si>
  <si>
    <t>SOFTWARE SIMULADOR DE ESTRATÉGIA EMPRESARIAL PARA UTILIZAÇÃO DENTRO DA DISCIPLINA DE JOGOS DE EMPRESAS DO CURSO BACHARELADO EM CIÊNCIAS CONTÁBEIS. O SIMULADOR DE ESTRATÉGIA EMPRESARIAL DEVERÁ CONTER AS SEQUINTES FUNÇÕES: O ALUNO DEVERÁ DESENVOLVER E APRIMORAR SUAS HABILIDADES E FAZER  UMA SIMULAÇÃO PRÁTICA DOS CONTEÚDOS TEÓRICOS APRESENTADOS À ELE NO LONGO DOS SETE SEMESTRES ANTERIORES DE CURSO, TAIS COMO O MODELO DE NEGÓCIO NO QUAL IRÁ DESENVOLVER, O PLANEJAMENTO ESTRATÉGICO NO QUAL IRÁ APLICAR, A IMPLEMENTAÇÃO DO NEGÓCIO NO MERCADO E TOMADAS DE DECISÕES. APÓS A APLICAÇÃO DAS VARIÁVEIS E OSCILAÇÕES DE MERCADO O PROFESSOR ESTARÁ AVALIANDO AS EQUIPES E SUAS ESTRATÉGIAS DESENVOLVIDAS EM MEIO AS CIRCUNSTÂNCIAS.</t>
  </si>
  <si>
    <t>ASSINATURA DE LICENÇA PARA INSTITUIÇÕES DE ENSINO DO SERVIÇO ADOBE CREATIVE CLOUD COM ACESSO AOS SOFTWARES ADOBE ACROBAT XI PRO, ADOBE AFTER EFFECTS CC, ADOBE AUDITION CC, ADOBE DIGITAL PUBLISHING SUITE, SINGLE EDITION, ADOBE DREAMWEAVER CC, ADOBE EDGE ANIMATE, ADOBE EDGE CODE PREVIEW, ADOBE, EDGE INSPECT, ADOBE EDGE REFLOW PREVIEW, ADOBE EXTENSION MANAGER, EXTENDSCRIPT TOOLKIT, ADOBE FIREWORKS CS6, ADOBE FLASH BUILDER 4.7 PREMIUM EDITION, ADOBE FLASH PROFESSIONAL CC, ADOBE ILLUSTRATOR CC, ADOBE INCOPY CC, ADOBE INDESIGN CC, ADOBE MUSE CC, ADOBE PHONEGAP, ADOBE PHOTOSHOP CC, ADOBE PHOTOSHOP LIGHTROOM 5, ADOBE PRELUDE CC, ADOBE PREMIERE PRO CC, ADOBE STORY, ADOBE SCOUT, ADOBE SPEEDGRADE CC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</si>
</sst>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R$&quot;\ #,##0.00;[Red]\-&quot;R$&quot;\ #,##0.00"/>
    <numFmt numFmtId="44" formatCode="_-&quot;R$&quot;\ * #,##0.00_-;\-&quot;R$&quot;\ * #,##0.00_-;_-&quot;R$&quot;\ * &quot;-&quot;??_-;_-@_-"/>
    <numFmt numFmtId="164" formatCode="_(* #,##0.00_);_(* \(#,##0.00\);_(* \-??_);_(@_)"/>
    <numFmt numFmtId="165" formatCode="_(&quot;$&quot;* #,##0.00_);_(&quot;$&quot;* \(#,##0.00\);_(&quot;$&quot;* &quot;-&quot;??_);_(@_)"/>
    <numFmt numFmtId="166" formatCode="_(&quot;R$ &quot;* #,##0.00_);_(&quot;R$ &quot;* \(#,##0.00\);_(&quot;R$ &quot;* &quot;-&quot;??_);_(@_)"/>
    <numFmt numFmtId="167" formatCode="_(&quot;R$&quot;* #,##0.00_);_(&quot;R$&quot;* \(#,##0.00\);_(&quot;R$&quot;* &quot;-&quot;??_);_(@_)"/>
    <numFmt numFmtId="168" formatCode="_(* #,##0.00_);_(* \(#,##0.00\);_(* &quot;-&quot;??_);_(@_)"/>
    <numFmt numFmtId="169" formatCode="_-[$R$-416]\ * #,##0.00_-;\-[$R$-416]\ * #,##0.00_-;_-[$R$-416]\ * &quot;-&quot;??_-;_-@_-"/>
    <numFmt numFmtId="170" formatCode="&quot;R$&quot;\ #,##0.00"/>
  </numFmts>
  <fonts count="38"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0"/>
      <name val="Arial"/>
      <family val="2"/>
    </font>
    <font>
      <sz val="10"/>
      <name val="Arial"/>
      <family val="2"/>
    </font>
    <font>
      <sz val="11"/>
      <color indexed="60"/>
      <name val="Calibri"/>
      <family val="2"/>
    </font>
    <font>
      <sz val="11"/>
      <color rgb="FF000000"/>
      <name val="Calibri"/>
      <family val="2"/>
      <charset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5"/>
      <color indexed="62"/>
      <name val="Calibri"/>
      <family val="2"/>
    </font>
    <font>
      <b/>
      <sz val="18"/>
      <color indexed="56"/>
      <name val="Cambria"/>
      <family val="2"/>
    </font>
    <font>
      <b/>
      <sz val="18"/>
      <color indexed="62"/>
      <name val="Cambria"/>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8"/>
      <name val="Calibri"/>
      <family val="2"/>
    </font>
    <font>
      <b/>
      <sz val="14"/>
      <color theme="0"/>
      <name val="Arial Black"/>
      <family val="2"/>
    </font>
    <font>
      <b/>
      <sz val="12"/>
      <name val="Arial"/>
      <family val="2"/>
    </font>
    <font>
      <b/>
      <sz val="12"/>
      <color rgb="FFC00000"/>
      <name val="Arial"/>
      <family val="2"/>
    </font>
    <font>
      <b/>
      <sz val="12"/>
      <color rgb="FFFF0000"/>
      <name val="Arial"/>
      <family val="2"/>
    </font>
    <font>
      <b/>
      <sz val="12"/>
      <color theme="1"/>
      <name val="Arial"/>
      <family val="2"/>
    </font>
    <font>
      <b/>
      <sz val="10"/>
      <name val="Arial"/>
      <family val="2"/>
    </font>
    <font>
      <sz val="12"/>
      <name val="Arial"/>
      <family val="2"/>
    </font>
    <font>
      <sz val="12"/>
      <color theme="1"/>
      <name val="Arial"/>
      <family val="2"/>
    </font>
    <font>
      <sz val="12"/>
      <color rgb="FF000000"/>
      <name val="Arial"/>
      <family val="2"/>
    </font>
    <font>
      <b/>
      <sz val="14"/>
      <name val="Arial"/>
      <family val="2"/>
    </font>
    <font>
      <b/>
      <sz val="14"/>
      <color rgb="FFC00000"/>
      <name val="Arial"/>
      <family val="2"/>
    </font>
    <font>
      <sz val="20"/>
      <name val="Arial"/>
      <family val="2"/>
    </font>
  </fonts>
  <fills count="37">
    <fill>
      <patternFill patternType="none"/>
    </fill>
    <fill>
      <patternFill patternType="gray125"/>
    </fill>
    <fill>
      <patternFill patternType="solid">
        <fgColor indexed="31"/>
        <bgColor indexed="41"/>
      </patternFill>
    </fill>
    <fill>
      <patternFill patternType="solid">
        <fgColor indexed="9"/>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41"/>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3"/>
        <bgColor indexed="26"/>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4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23" borderId="1" applyNumberFormat="0" applyAlignment="0" applyProtection="0"/>
    <xf numFmtId="0" fontId="5" fillId="3" borderId="1" applyNumberFormat="0" applyAlignment="0" applyProtection="0"/>
    <xf numFmtId="0" fontId="5" fillId="3" borderId="1" applyNumberFormat="0" applyAlignment="0" applyProtection="0"/>
    <xf numFmtId="0" fontId="5" fillId="3" borderId="1" applyNumberFormat="0" applyAlignment="0" applyProtection="0"/>
    <xf numFmtId="0" fontId="5" fillId="3" borderId="1" applyNumberFormat="0" applyAlignment="0" applyProtection="0"/>
    <xf numFmtId="0" fontId="5" fillId="3" borderId="1" applyNumberFormat="0" applyAlignment="0" applyProtection="0"/>
    <xf numFmtId="0" fontId="5" fillId="23" borderId="1" applyNumberFormat="0" applyAlignment="0" applyProtection="0"/>
    <xf numFmtId="0" fontId="6" fillId="24" borderId="2" applyNumberFormat="0" applyAlignment="0" applyProtection="0"/>
    <xf numFmtId="0" fontId="6" fillId="24"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3" fillId="25"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8" fillId="11" borderId="1" applyNumberFormat="0" applyAlignment="0" applyProtection="0"/>
    <xf numFmtId="0" fontId="8" fillId="5" borderId="1" applyNumberFormat="0" applyAlignment="0" applyProtection="0"/>
    <xf numFmtId="0" fontId="8" fillId="5" borderId="1" applyNumberFormat="0" applyAlignment="0" applyProtection="0"/>
    <xf numFmtId="0" fontId="8" fillId="5" borderId="1" applyNumberFormat="0" applyAlignment="0" applyProtection="0"/>
    <xf numFmtId="0" fontId="8" fillId="5" borderId="1" applyNumberFormat="0" applyAlignment="0" applyProtection="0"/>
    <xf numFmtId="0" fontId="8" fillId="5" borderId="1" applyNumberFormat="0" applyAlignment="0" applyProtection="0"/>
    <xf numFmtId="0" fontId="8" fillId="11" borderId="1" applyNumberFormat="0" applyAlignment="0" applyProtection="0"/>
    <xf numFmtId="164" fontId="2" fillId="0" borderId="0"/>
    <xf numFmtId="14" fontId="2" fillId="0" borderId="0"/>
    <xf numFmtId="0" fontId="2" fillId="0" borderId="0"/>
    <xf numFmtId="0" fontId="9" fillId="4" borderId="0" applyNumberFormat="0" applyBorder="0" applyAlignment="0" applyProtection="0"/>
    <xf numFmtId="0" fontId="9" fillId="4" borderId="0" applyNumberFormat="0" applyBorder="0" applyAlignment="0" applyProtection="0"/>
    <xf numFmtId="165" fontId="11" fillId="0" borderId="0" applyFont="0" applyFill="0" applyBorder="0" applyAlignment="0" applyProtection="0"/>
    <xf numFmtId="166" fontId="11" fillId="0" borderId="0" applyFill="0" applyBorder="0" applyAlignment="0" applyProtection="0"/>
    <xf numFmtId="166" fontId="11" fillId="0" borderId="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13" fillId="0" borderId="0"/>
    <xf numFmtId="0" fontId="11" fillId="0" borderId="0"/>
    <xf numFmtId="0" fontId="11" fillId="7" borderId="4" applyNumberFormat="0" applyAlignment="0" applyProtection="0"/>
    <xf numFmtId="0" fontId="11" fillId="7" borderId="4" applyNumberFormat="0" applyAlignment="0" applyProtection="0"/>
    <xf numFmtId="9" fontId="11" fillId="0" borderId="0" applyFont="0" applyFill="0" applyBorder="0" applyAlignment="0" applyProtection="0"/>
    <xf numFmtId="0" fontId="14" fillId="23" borderId="5" applyNumberFormat="0" applyAlignment="0" applyProtection="0"/>
    <xf numFmtId="0" fontId="14" fillId="3" borderId="5" applyNumberFormat="0" applyAlignment="0" applyProtection="0"/>
    <xf numFmtId="0" fontId="14" fillId="3" borderId="5" applyNumberFormat="0" applyAlignment="0" applyProtection="0"/>
    <xf numFmtId="0" fontId="14" fillId="3" borderId="5" applyNumberFormat="0" applyAlignment="0" applyProtection="0"/>
    <xf numFmtId="0" fontId="14" fillId="3" borderId="5" applyNumberFormat="0" applyAlignment="0" applyProtection="0"/>
    <xf numFmtId="0" fontId="14" fillId="3" borderId="5" applyNumberFormat="0" applyAlignment="0" applyProtection="0"/>
    <xf numFmtId="0" fontId="14" fillId="23" borderId="5" applyNumberFormat="0" applyAlignment="0" applyProtection="0"/>
    <xf numFmtId="168" fontId="11" fillId="0" borderId="0" applyFont="0" applyFill="0" applyBorder="0" applyAlignment="0" applyProtection="0"/>
    <xf numFmtId="164" fontId="11" fillId="0" borderId="0" applyFill="0" applyBorder="0" applyAlignment="0" applyProtection="0"/>
    <xf numFmtId="164" fontId="11" fillId="0" borderId="0" applyFill="0" applyBorder="0" applyAlignment="0" applyProtection="0"/>
    <xf numFmtId="168" fontId="11" fillId="0" borderId="0" applyFont="0" applyFill="0" applyBorder="0" applyAlignment="0" applyProtection="0"/>
    <xf numFmtId="0" fontId="13"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1"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1"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1" applyNumberFormat="0" applyFill="0" applyAlignment="0" applyProtection="0"/>
    <xf numFmtId="168" fontId="11" fillId="0" borderId="0" applyFont="0" applyFill="0" applyBorder="0" applyAlignment="0" applyProtection="0"/>
    <xf numFmtId="168" fontId="11" fillId="0" borderId="0" applyFont="0" applyFill="0" applyBorder="0" applyAlignment="0" applyProtection="0"/>
  </cellStyleXfs>
  <cellXfs count="106">
    <xf numFmtId="0" fontId="0" fillId="0" borderId="0" xfId="0"/>
    <xf numFmtId="0" fontId="0" fillId="33" borderId="0" xfId="0" applyFill="1" applyBorder="1"/>
    <xf numFmtId="0" fontId="26" fillId="30" borderId="0" xfId="0" applyFont="1" applyFill="1" applyBorder="1" applyAlignment="1">
      <alignment horizontal="center" vertical="center"/>
    </xf>
    <xf numFmtId="0" fontId="0" fillId="30" borderId="0" xfId="0" applyFill="1"/>
    <xf numFmtId="0" fontId="27" fillId="31" borderId="16" xfId="0" applyFont="1" applyFill="1" applyBorder="1" applyAlignment="1">
      <alignment horizontal="center" vertical="center" wrapText="1"/>
    </xf>
    <xf numFmtId="0" fontId="27" fillId="31" borderId="17"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0" fillId="31" borderId="18" xfId="0" applyFont="1" applyFill="1" applyBorder="1" applyAlignment="1">
      <alignment horizontal="center" vertical="center" wrapText="1"/>
    </xf>
    <xf numFmtId="44" fontId="27" fillId="32" borderId="16" xfId="0" applyNumberFormat="1" applyFont="1" applyFill="1" applyBorder="1" applyAlignment="1">
      <alignment horizontal="center" vertical="center" wrapText="1"/>
    </xf>
    <xf numFmtId="44" fontId="31" fillId="32" borderId="16" xfId="0" applyNumberFormat="1" applyFont="1" applyFill="1" applyBorder="1" applyAlignment="1">
      <alignment horizontal="center" vertical="center" wrapText="1"/>
    </xf>
    <xf numFmtId="2" fontId="32" fillId="33" borderId="19" xfId="0" applyNumberFormat="1" applyFont="1" applyFill="1" applyBorder="1" applyAlignment="1">
      <alignment horizontal="center" wrapText="1"/>
    </xf>
    <xf numFmtId="0" fontId="32" fillId="33" borderId="20" xfId="0" applyFont="1" applyFill="1" applyBorder="1" applyAlignment="1">
      <alignment horizontal="left" wrapText="1"/>
    </xf>
    <xf numFmtId="2" fontId="32" fillId="33" borderId="20" xfId="0" applyNumberFormat="1" applyFont="1" applyFill="1" applyBorder="1" applyAlignment="1">
      <alignment horizontal="right" wrapText="1"/>
    </xf>
    <xf numFmtId="0" fontId="32" fillId="33" borderId="20" xfId="0" applyNumberFormat="1" applyFont="1" applyFill="1" applyBorder="1" applyAlignment="1">
      <alignment horizontal="center" vertical="center" wrapText="1"/>
    </xf>
    <xf numFmtId="0" fontId="32" fillId="0" borderId="20" xfId="0" applyFont="1" applyBorder="1" applyAlignment="1">
      <alignment horizontal="left" wrapText="1"/>
    </xf>
    <xf numFmtId="1" fontId="32" fillId="33" borderId="20" xfId="0" applyNumberFormat="1" applyFont="1" applyFill="1" applyBorder="1" applyAlignment="1">
      <alignment horizontal="center" vertical="center" wrapText="1"/>
    </xf>
    <xf numFmtId="169" fontId="32" fillId="0" borderId="21" xfId="0" applyNumberFormat="1" applyFont="1" applyBorder="1" applyAlignment="1">
      <alignment horizontal="right" wrapText="1"/>
    </xf>
    <xf numFmtId="169" fontId="32" fillId="0" borderId="22" xfId="0" applyNumberFormat="1" applyFont="1" applyBorder="1" applyAlignment="1">
      <alignment horizontal="right" wrapText="1"/>
    </xf>
    <xf numFmtId="169" fontId="32" fillId="0" borderId="22" xfId="0" applyNumberFormat="1" applyFont="1" applyBorder="1" applyAlignment="1">
      <alignment horizontal="center" vertical="center" wrapText="1"/>
    </xf>
    <xf numFmtId="8" fontId="32" fillId="0" borderId="22" xfId="0" applyNumberFormat="1" applyFont="1" applyBorder="1" applyAlignment="1">
      <alignment horizontal="center" vertical="center" wrapText="1"/>
    </xf>
    <xf numFmtId="170" fontId="33" fillId="33" borderId="23" xfId="0" applyNumberFormat="1" applyFont="1" applyFill="1" applyBorder="1" applyAlignment="1">
      <alignment horizontal="center" vertical="center" wrapText="1"/>
    </xf>
    <xf numFmtId="0" fontId="33" fillId="33" borderId="24" xfId="0" applyFont="1" applyFill="1" applyBorder="1" applyAlignment="1">
      <alignment horizontal="center" vertical="center" wrapText="1"/>
    </xf>
    <xf numFmtId="170" fontId="33" fillId="33" borderId="24" xfId="0" applyNumberFormat="1" applyFont="1" applyFill="1" applyBorder="1" applyAlignment="1">
      <alignment horizontal="center" vertical="center" wrapText="1"/>
    </xf>
    <xf numFmtId="44" fontId="32" fillId="32" borderId="22" xfId="0" applyNumberFormat="1" applyFont="1" applyFill="1" applyBorder="1" applyAlignment="1">
      <alignment horizontal="center" vertical="center" wrapText="1"/>
    </xf>
    <xf numFmtId="0" fontId="32" fillId="33" borderId="25" xfId="0" applyNumberFormat="1" applyFont="1" applyFill="1" applyBorder="1" applyAlignment="1">
      <alignment horizontal="center" vertical="center" wrapText="1"/>
    </xf>
    <xf numFmtId="2" fontId="32" fillId="34" borderId="26" xfId="0" applyNumberFormat="1" applyFont="1" applyFill="1" applyBorder="1" applyAlignment="1">
      <alignment horizontal="center" wrapText="1"/>
    </xf>
    <xf numFmtId="0" fontId="32" fillId="34" borderId="27" xfId="0" applyFont="1" applyFill="1" applyBorder="1" applyAlignment="1">
      <alignment horizontal="left" wrapText="1"/>
    </xf>
    <xf numFmtId="2" fontId="32" fillId="34" borderId="27" xfId="0" applyNumberFormat="1" applyFont="1" applyFill="1" applyBorder="1" applyAlignment="1">
      <alignment horizontal="right" wrapText="1"/>
    </xf>
    <xf numFmtId="0" fontId="32" fillId="34" borderId="27" xfId="0" applyNumberFormat="1" applyFont="1" applyFill="1" applyBorder="1" applyAlignment="1">
      <alignment horizontal="center" vertical="center" wrapText="1"/>
    </xf>
    <xf numFmtId="1" fontId="32" fillId="34" borderId="27" xfId="0" applyNumberFormat="1" applyFont="1" applyFill="1" applyBorder="1" applyAlignment="1">
      <alignment horizontal="center" vertical="center" wrapText="1"/>
    </xf>
    <xf numFmtId="169" fontId="32" fillId="34" borderId="21" xfId="0" applyNumberFormat="1" applyFont="1" applyFill="1" applyBorder="1" applyAlignment="1">
      <alignment horizontal="right" wrapText="1"/>
    </xf>
    <xf numFmtId="169" fontId="32" fillId="34" borderId="22" xfId="0" applyNumberFormat="1" applyFont="1" applyFill="1" applyBorder="1" applyAlignment="1">
      <alignment horizontal="right" wrapText="1"/>
    </xf>
    <xf numFmtId="169" fontId="32" fillId="34" borderId="29" xfId="0" applyNumberFormat="1" applyFont="1" applyFill="1" applyBorder="1" applyAlignment="1">
      <alignment horizontal="center" vertical="center" wrapText="1"/>
    </xf>
    <xf numFmtId="44" fontId="32" fillId="34" borderId="22" xfId="0" applyNumberFormat="1" applyFont="1" applyFill="1" applyBorder="1" applyAlignment="1">
      <alignment horizontal="center" vertical="center" wrapText="1"/>
    </xf>
    <xf numFmtId="8" fontId="34" fillId="34" borderId="30" xfId="0" applyNumberFormat="1" applyFont="1" applyFill="1" applyBorder="1" applyAlignment="1">
      <alignment horizontal="center" vertical="center" wrapText="1"/>
    </xf>
    <xf numFmtId="170" fontId="33" fillId="34" borderId="31" xfId="0" applyNumberFormat="1" applyFont="1" applyFill="1" applyBorder="1" applyAlignment="1">
      <alignment horizontal="center" vertical="center" wrapText="1"/>
    </xf>
    <xf numFmtId="0" fontId="33" fillId="34" borderId="31" xfId="0" applyFont="1" applyFill="1" applyBorder="1" applyAlignment="1">
      <alignment horizontal="center" vertical="center" wrapText="1"/>
    </xf>
    <xf numFmtId="0" fontId="32" fillId="34" borderId="32" xfId="0" applyNumberFormat="1" applyFont="1" applyFill="1" applyBorder="1" applyAlignment="1">
      <alignment horizontal="center" vertical="center" wrapText="1"/>
    </xf>
    <xf numFmtId="2" fontId="32" fillId="33" borderId="26" xfId="0" applyNumberFormat="1" applyFont="1" applyFill="1" applyBorder="1" applyAlignment="1">
      <alignment horizontal="center" wrapText="1"/>
    </xf>
    <xf numFmtId="0" fontId="32" fillId="33" borderId="27" xfId="0" applyFont="1" applyFill="1" applyBorder="1" applyAlignment="1">
      <alignment horizontal="left" wrapText="1"/>
    </xf>
    <xf numFmtId="2" fontId="32" fillId="33" borderId="27" xfId="0" applyNumberFormat="1" applyFont="1" applyFill="1" applyBorder="1" applyAlignment="1">
      <alignment horizontal="right" wrapText="1"/>
    </xf>
    <xf numFmtId="0" fontId="32" fillId="33" borderId="27" xfId="0" applyNumberFormat="1" applyFont="1" applyFill="1" applyBorder="1" applyAlignment="1">
      <alignment horizontal="center" vertical="center" wrapText="1"/>
    </xf>
    <xf numFmtId="2" fontId="32" fillId="0" borderId="27" xfId="0" applyNumberFormat="1" applyFont="1" applyBorder="1" applyAlignment="1">
      <alignment horizontal="right" wrapText="1"/>
    </xf>
    <xf numFmtId="0" fontId="32" fillId="0" borderId="27" xfId="0" applyFont="1" applyBorder="1" applyAlignment="1">
      <alignment horizontal="left" wrapText="1"/>
    </xf>
    <xf numFmtId="1" fontId="32" fillId="33" borderId="27" xfId="0" applyNumberFormat="1" applyFont="1" applyFill="1" applyBorder="1" applyAlignment="1">
      <alignment horizontal="center" vertical="center" wrapText="1"/>
    </xf>
    <xf numFmtId="169" fontId="32" fillId="0" borderId="29" xfId="0" applyNumberFormat="1" applyFont="1" applyBorder="1" applyAlignment="1">
      <alignment horizontal="center" vertical="center" wrapText="1"/>
    </xf>
    <xf numFmtId="170" fontId="33" fillId="33" borderId="30" xfId="0" applyNumberFormat="1" applyFont="1" applyFill="1" applyBorder="1" applyAlignment="1">
      <alignment horizontal="center" vertical="center" wrapText="1"/>
    </xf>
    <xf numFmtId="170" fontId="33" fillId="33" borderId="31" xfId="0" applyNumberFormat="1" applyFont="1" applyFill="1" applyBorder="1" applyAlignment="1">
      <alignment horizontal="center" vertical="center" wrapText="1"/>
    </xf>
    <xf numFmtId="0" fontId="33" fillId="33" borderId="31" xfId="0" applyFont="1" applyFill="1" applyBorder="1" applyAlignment="1">
      <alignment horizontal="center" vertical="center" wrapText="1"/>
    </xf>
    <xf numFmtId="0" fontId="32" fillId="33" borderId="32" xfId="0" applyNumberFormat="1" applyFont="1" applyFill="1" applyBorder="1" applyAlignment="1">
      <alignment horizontal="center" vertical="center" wrapText="1"/>
    </xf>
    <xf numFmtId="170" fontId="33" fillId="34" borderId="30" xfId="0" applyNumberFormat="1" applyFont="1" applyFill="1" applyBorder="1" applyAlignment="1">
      <alignment horizontal="center" vertical="center" wrapText="1"/>
    </xf>
    <xf numFmtId="169" fontId="32" fillId="0" borderId="28" xfId="0" applyNumberFormat="1" applyFont="1" applyBorder="1" applyAlignment="1">
      <alignment horizontal="right" wrapText="1"/>
    </xf>
    <xf numFmtId="2" fontId="32" fillId="33" borderId="33" xfId="0" applyNumberFormat="1" applyFont="1" applyFill="1" applyBorder="1" applyAlignment="1">
      <alignment horizontal="center" wrapText="1"/>
    </xf>
    <xf numFmtId="0" fontId="32" fillId="33" borderId="34" xfId="0" applyFont="1" applyFill="1" applyBorder="1" applyAlignment="1">
      <alignment horizontal="left" wrapText="1"/>
    </xf>
    <xf numFmtId="2" fontId="32" fillId="33" borderId="34" xfId="0" applyNumberFormat="1" applyFont="1" applyFill="1" applyBorder="1" applyAlignment="1">
      <alignment horizontal="right" wrapText="1"/>
    </xf>
    <xf numFmtId="0" fontId="32" fillId="33" borderId="34" xfId="0" applyNumberFormat="1" applyFont="1" applyFill="1" applyBorder="1" applyAlignment="1">
      <alignment horizontal="center" vertical="center" wrapText="1"/>
    </xf>
    <xf numFmtId="2" fontId="32" fillId="0" borderId="34" xfId="0" applyNumberFormat="1" applyFont="1" applyBorder="1" applyAlignment="1">
      <alignment horizontal="right" wrapText="1"/>
    </xf>
    <xf numFmtId="0" fontId="32" fillId="0" borderId="34" xfId="0" applyFont="1" applyBorder="1" applyAlignment="1">
      <alignment horizontal="left" wrapText="1"/>
    </xf>
    <xf numFmtId="1" fontId="32" fillId="33" borderId="34" xfId="0" applyNumberFormat="1" applyFont="1" applyFill="1" applyBorder="1" applyAlignment="1">
      <alignment horizontal="center" vertical="center" wrapText="1"/>
    </xf>
    <xf numFmtId="169" fontId="32" fillId="0" borderId="35" xfId="0" applyNumberFormat="1" applyFont="1" applyBorder="1" applyAlignment="1">
      <alignment horizontal="right" wrapText="1"/>
    </xf>
    <xf numFmtId="169" fontId="32" fillId="0" borderId="36" xfId="0" applyNumberFormat="1" applyFont="1" applyBorder="1" applyAlignment="1">
      <alignment horizontal="center" vertical="center" wrapText="1"/>
    </xf>
    <xf numFmtId="170" fontId="33" fillId="33" borderId="37" xfId="0" applyNumberFormat="1" applyFont="1" applyFill="1" applyBorder="1" applyAlignment="1">
      <alignment horizontal="center" vertical="center" wrapText="1"/>
    </xf>
    <xf numFmtId="170" fontId="33" fillId="33" borderId="38" xfId="0" applyNumberFormat="1" applyFont="1" applyFill="1" applyBorder="1" applyAlignment="1">
      <alignment horizontal="center" vertical="center" wrapText="1"/>
    </xf>
    <xf numFmtId="0" fontId="33" fillId="33" borderId="38" xfId="0" applyFont="1" applyFill="1" applyBorder="1" applyAlignment="1">
      <alignment horizontal="center" vertical="center" wrapText="1"/>
    </xf>
    <xf numFmtId="0" fontId="32" fillId="33" borderId="39" xfId="0" applyNumberFormat="1" applyFont="1" applyFill="1" applyBorder="1" applyAlignment="1">
      <alignment horizontal="center" vertical="center" wrapText="1"/>
    </xf>
    <xf numFmtId="0" fontId="32" fillId="33" borderId="40" xfId="0" applyNumberFormat="1" applyFont="1" applyFill="1" applyBorder="1" applyAlignment="1">
      <alignment horizontal="center" vertical="center" wrapText="1"/>
    </xf>
    <xf numFmtId="0" fontId="0" fillId="0" borderId="0" xfId="0" applyAlignment="1">
      <alignment horizontal="center"/>
    </xf>
    <xf numFmtId="169" fontId="35" fillId="35" borderId="41" xfId="0" applyNumberFormat="1" applyFont="1" applyFill="1" applyBorder="1" applyAlignment="1">
      <alignment horizontal="center" vertical="center"/>
    </xf>
    <xf numFmtId="169" fontId="36" fillId="34" borderId="41" xfId="0" applyNumberFormat="1" applyFont="1" applyFill="1" applyBorder="1" applyAlignment="1">
      <alignment horizontal="center" vertical="center"/>
    </xf>
    <xf numFmtId="169" fontId="36" fillId="36" borderId="41" xfId="0" applyNumberFormat="1" applyFont="1" applyFill="1" applyBorder="1" applyAlignment="1">
      <alignment horizontal="center" vertical="center"/>
    </xf>
    <xf numFmtId="169" fontId="32" fillId="33" borderId="0" xfId="0" applyNumberFormat="1" applyFont="1" applyFill="1" applyAlignment="1">
      <alignment horizontal="center" vertical="center"/>
    </xf>
    <xf numFmtId="44" fontId="32" fillId="32" borderId="29" xfId="0" applyNumberFormat="1" applyFont="1" applyFill="1" applyBorder="1" applyAlignment="1">
      <alignment horizontal="center" vertical="center"/>
    </xf>
    <xf numFmtId="0" fontId="32" fillId="30" borderId="29" xfId="0" applyFont="1" applyFill="1" applyBorder="1" applyAlignment="1">
      <alignment horizontal="center" vertical="center" wrapText="1"/>
    </xf>
    <xf numFmtId="44" fontId="32" fillId="30" borderId="29" xfId="0" applyNumberFormat="1" applyFont="1" applyFill="1" applyBorder="1" applyAlignment="1">
      <alignment horizontal="center" vertical="center"/>
    </xf>
    <xf numFmtId="0" fontId="10" fillId="0" borderId="0" xfId="0" applyFont="1" applyBorder="1"/>
    <xf numFmtId="0" fontId="0" fillId="0" borderId="0" xfId="0" applyBorder="1"/>
    <xf numFmtId="0" fontId="31" fillId="0" borderId="17" xfId="0" applyFont="1" applyBorder="1" applyAlignment="1">
      <alignment horizontal="center"/>
    </xf>
    <xf numFmtId="0" fontId="31" fillId="34" borderId="42" xfId="0" applyFont="1" applyFill="1" applyBorder="1" applyAlignment="1">
      <alignment horizontal="center" vertical="center" wrapText="1"/>
    </xf>
    <xf numFmtId="0" fontId="31" fillId="36" borderId="42" xfId="0" applyFont="1" applyFill="1" applyBorder="1" applyAlignment="1">
      <alignment horizontal="center" vertical="center" wrapText="1"/>
    </xf>
    <xf numFmtId="0" fontId="10" fillId="0" borderId="44" xfId="0" applyFont="1" applyBorder="1" applyAlignment="1">
      <alignment horizontal="center"/>
    </xf>
    <xf numFmtId="0" fontId="31" fillId="0" borderId="45" xfId="0" applyFont="1" applyBorder="1"/>
    <xf numFmtId="0" fontId="31" fillId="33" borderId="29" xfId="0" applyFont="1" applyFill="1" applyBorder="1"/>
    <xf numFmtId="0" fontId="31" fillId="0" borderId="46" xfId="0" applyFont="1" applyBorder="1" applyAlignment="1">
      <alignment horizontal="center"/>
    </xf>
    <xf numFmtId="44" fontId="37" fillId="0" borderId="0" xfId="0" applyNumberFormat="1" applyFont="1" applyAlignment="1">
      <alignment horizontal="center" vertical="center"/>
    </xf>
    <xf numFmtId="0" fontId="10" fillId="0" borderId="45" xfId="0" applyFont="1" applyBorder="1" applyAlignment="1">
      <alignment wrapText="1"/>
    </xf>
    <xf numFmtId="0" fontId="0" fillId="33" borderId="29" xfId="0" applyFill="1" applyBorder="1"/>
    <xf numFmtId="9" fontId="10" fillId="0" borderId="46" xfId="1" applyFont="1" applyBorder="1"/>
    <xf numFmtId="0" fontId="31" fillId="0" borderId="42" xfId="0" applyFont="1" applyBorder="1"/>
    <xf numFmtId="44" fontId="31" fillId="0" borderId="42" xfId="0" applyNumberFormat="1" applyFont="1" applyBorder="1"/>
    <xf numFmtId="44" fontId="0" fillId="0" borderId="0" xfId="0" applyNumberFormat="1"/>
    <xf numFmtId="0" fontId="10" fillId="0" borderId="47" xfId="0" applyFont="1" applyBorder="1" applyAlignment="1">
      <alignment wrapText="1"/>
    </xf>
    <xf numFmtId="0" fontId="0" fillId="0" borderId="36" xfId="0" applyBorder="1"/>
    <xf numFmtId="9" fontId="0" fillId="0" borderId="48" xfId="1" applyFont="1" applyBorder="1"/>
    <xf numFmtId="169" fontId="31" fillId="0" borderId="42" xfId="0" applyNumberFormat="1" applyFont="1" applyBorder="1"/>
    <xf numFmtId="44" fontId="32" fillId="30" borderId="49" xfId="0" applyNumberFormat="1" applyFont="1" applyFill="1" applyBorder="1" applyAlignment="1">
      <alignment horizontal="center" vertical="center"/>
    </xf>
    <xf numFmtId="0" fontId="27" fillId="33" borderId="0" xfId="0" applyFont="1" applyFill="1" applyBorder="1" applyAlignment="1">
      <alignment horizontal="center" vertical="center" wrapText="1"/>
    </xf>
    <xf numFmtId="44" fontId="27" fillId="33" borderId="0" xfId="0" applyNumberFormat="1" applyFont="1" applyFill="1" applyBorder="1" applyAlignment="1">
      <alignment horizontal="center" vertical="center" wrapText="1"/>
    </xf>
    <xf numFmtId="44" fontId="31" fillId="33" borderId="0" xfId="0" applyNumberFormat="1" applyFont="1" applyFill="1" applyBorder="1" applyAlignment="1">
      <alignment horizontal="center" vertical="center" wrapText="1"/>
    </xf>
    <xf numFmtId="0" fontId="26" fillId="30" borderId="13" xfId="0" applyFont="1" applyFill="1" applyBorder="1" applyAlignment="1">
      <alignment horizontal="left" vertical="center"/>
    </xf>
    <xf numFmtId="0" fontId="26" fillId="30" borderId="14" xfId="0" applyFont="1" applyFill="1" applyBorder="1" applyAlignment="1">
      <alignment horizontal="left" vertical="center"/>
    </xf>
    <xf numFmtId="0" fontId="26" fillId="30" borderId="15" xfId="0" applyFont="1" applyFill="1" applyBorder="1" applyAlignment="1">
      <alignment horizontal="left" vertical="center"/>
    </xf>
    <xf numFmtId="0" fontId="35" fillId="31" borderId="13" xfId="0" applyFont="1" applyFill="1" applyBorder="1" applyAlignment="1">
      <alignment horizontal="center" vertical="center" wrapText="1"/>
    </xf>
    <xf numFmtId="0" fontId="35" fillId="31" borderId="15" xfId="0" applyFont="1" applyFill="1" applyBorder="1" applyAlignment="1">
      <alignment horizontal="center" vertical="center" wrapText="1"/>
    </xf>
    <xf numFmtId="0" fontId="31" fillId="0" borderId="43" xfId="0" applyFont="1" applyBorder="1" applyAlignment="1">
      <alignment horizontal="center"/>
    </xf>
    <xf numFmtId="0" fontId="31" fillId="0" borderId="22" xfId="0" applyFont="1" applyBorder="1" applyAlignment="1">
      <alignment horizontal="center"/>
    </xf>
  </cellXfs>
  <cellStyles count="240">
    <cellStyle name="20% - Ênfase1 2" xfId="2"/>
    <cellStyle name="20% - Ênfase1 2 2" xfId="3"/>
    <cellStyle name="20% - Ênfase1 2 3" xfId="4"/>
    <cellStyle name="20% - Ênfase1 3" xfId="5"/>
    <cellStyle name="20% - Ênfase1 4" xfId="6"/>
    <cellStyle name="20% - Ênfase1 5" xfId="7"/>
    <cellStyle name="20% - Ênfase1 6" xfId="8"/>
    <cellStyle name="20% - Ênfase2 2" xfId="9"/>
    <cellStyle name="20% - Ênfase2 2 2" xfId="10"/>
    <cellStyle name="20% - Ênfase2 2 3" xfId="11"/>
    <cellStyle name="20% - Ênfase2 3" xfId="12"/>
    <cellStyle name="20% - Ênfase2 4" xfId="13"/>
    <cellStyle name="20% - Ênfase2 5" xfId="14"/>
    <cellStyle name="20% - Ênfase2 6" xfId="15"/>
    <cellStyle name="20% - Ênfase3 2" xfId="16"/>
    <cellStyle name="20% - Ênfase3 2 2" xfId="17"/>
    <cellStyle name="20% - Ênfase3 2 3" xfId="18"/>
    <cellStyle name="20% - Ênfase3 3" xfId="19"/>
    <cellStyle name="20% - Ênfase3 4" xfId="20"/>
    <cellStyle name="20% - Ênfase3 5" xfId="21"/>
    <cellStyle name="20% - Ênfase3 6" xfId="22"/>
    <cellStyle name="20% - Ênfase4 2" xfId="23"/>
    <cellStyle name="20% - Ênfase4 2 2" xfId="24"/>
    <cellStyle name="20% - Ênfase4 2 3" xfId="25"/>
    <cellStyle name="20% - Ênfase4 3" xfId="26"/>
    <cellStyle name="20% - Ênfase4 4" xfId="27"/>
    <cellStyle name="20% - Ênfase4 5" xfId="28"/>
    <cellStyle name="20% - Ênfase4 6" xfId="29"/>
    <cellStyle name="20% - Ênfase5 2" xfId="30"/>
    <cellStyle name="20% - Ênfase5 2 2" xfId="31"/>
    <cellStyle name="20% - Ênfase5 2 3" xfId="32"/>
    <cellStyle name="20% - Ênfase5 3" xfId="33"/>
    <cellStyle name="20% - Ênfase5 4" xfId="34"/>
    <cellStyle name="20% - Ênfase5 5" xfId="35"/>
    <cellStyle name="20% - Ênfase5 6" xfId="36"/>
    <cellStyle name="20% - Ênfase6 2" xfId="37"/>
    <cellStyle name="20% - Ênfase6 2 2" xfId="38"/>
    <cellStyle name="20% - Ênfase6 2 3" xfId="39"/>
    <cellStyle name="20% - Ênfase6 3" xfId="40"/>
    <cellStyle name="20% - Ênfase6 4" xfId="41"/>
    <cellStyle name="20% - Ênfase6 5" xfId="42"/>
    <cellStyle name="20% - Ênfase6 6" xfId="43"/>
    <cellStyle name="40% - Ênfase1 2" xfId="44"/>
    <cellStyle name="40% - Ênfase1 2 2" xfId="45"/>
    <cellStyle name="40% - Ênfase1 2 3" xfId="46"/>
    <cellStyle name="40% - Ênfase1 3" xfId="47"/>
    <cellStyle name="40% - Ênfase1 4" xfId="48"/>
    <cellStyle name="40% - Ênfase1 5" xfId="49"/>
    <cellStyle name="40% - Ênfase1 6" xfId="50"/>
    <cellStyle name="40% - Ênfase2 2" xfId="51"/>
    <cellStyle name="40% - Ênfase2 3" xfId="52"/>
    <cellStyle name="40% - Ênfase3 2" xfId="53"/>
    <cellStyle name="40% - Ênfase3 2 2" xfId="54"/>
    <cellStyle name="40% - Ênfase3 2 3" xfId="55"/>
    <cellStyle name="40% - Ênfase3 3" xfId="56"/>
    <cellStyle name="40% - Ênfase3 4" xfId="57"/>
    <cellStyle name="40% - Ênfase3 5" xfId="58"/>
    <cellStyle name="40% - Ênfase3 6" xfId="59"/>
    <cellStyle name="40% - Ênfase4 2" xfId="60"/>
    <cellStyle name="40% - Ênfase4 2 2" xfId="61"/>
    <cellStyle name="40% - Ênfase4 2 3" xfId="62"/>
    <cellStyle name="40% - Ênfase4 3" xfId="63"/>
    <cellStyle name="40% - Ênfase4 4" xfId="64"/>
    <cellStyle name="40% - Ênfase4 5" xfId="65"/>
    <cellStyle name="40% - Ênfase4 6" xfId="66"/>
    <cellStyle name="40% - Ênfase5 2" xfId="67"/>
    <cellStyle name="40% - Ênfase5 2 2" xfId="68"/>
    <cellStyle name="40% - Ênfase5 2 3" xfId="69"/>
    <cellStyle name="40% - Ênfase5 3" xfId="70"/>
    <cellStyle name="40% - Ênfase5 4" xfId="71"/>
    <cellStyle name="40% - Ênfase5 5" xfId="72"/>
    <cellStyle name="40% - Ênfase5 6" xfId="73"/>
    <cellStyle name="40% - Ênfase6 2" xfId="74"/>
    <cellStyle name="40% - Ênfase6 2 2" xfId="75"/>
    <cellStyle name="40% - Ênfase6 2 3" xfId="76"/>
    <cellStyle name="40% - Ênfase6 3" xfId="77"/>
    <cellStyle name="40% - Ênfase6 4" xfId="78"/>
    <cellStyle name="40% - Ênfase6 5" xfId="79"/>
    <cellStyle name="40% - Ênfase6 6" xfId="80"/>
    <cellStyle name="60% - Ênfase1 2" xfId="81"/>
    <cellStyle name="60% - Ênfase1 2 2" xfId="82"/>
    <cellStyle name="60% - Ênfase1 2 3" xfId="83"/>
    <cellStyle name="60% - Ênfase1 3" xfId="84"/>
    <cellStyle name="60% - Ênfase1 4" xfId="85"/>
    <cellStyle name="60% - Ênfase1 5" xfId="86"/>
    <cellStyle name="60% - Ênfase1 6" xfId="87"/>
    <cellStyle name="60% - Ênfase2 2" xfId="88"/>
    <cellStyle name="60% - Ênfase2 3" xfId="89"/>
    <cellStyle name="60% - Ênfase3 2" xfId="90"/>
    <cellStyle name="60% - Ênfase3 2 2" xfId="91"/>
    <cellStyle name="60% - Ênfase3 2 3" xfId="92"/>
    <cellStyle name="60% - Ênfase3 3" xfId="93"/>
    <cellStyle name="60% - Ênfase3 4" xfId="94"/>
    <cellStyle name="60% - Ênfase3 5" xfId="95"/>
    <cellStyle name="60% - Ênfase3 6" xfId="96"/>
    <cellStyle name="60% - Ênfase4 2" xfId="97"/>
    <cellStyle name="60% - Ênfase4 2 2" xfId="98"/>
    <cellStyle name="60% - Ênfase4 2 3" xfId="99"/>
    <cellStyle name="60% - Ênfase4 3" xfId="100"/>
    <cellStyle name="60% - Ênfase4 4" xfId="101"/>
    <cellStyle name="60% - Ênfase4 5" xfId="102"/>
    <cellStyle name="60% - Ênfase4 6" xfId="103"/>
    <cellStyle name="60% - Ênfase5 2" xfId="104"/>
    <cellStyle name="60% - Ênfase5 3" xfId="105"/>
    <cellStyle name="60% - Ênfase6 2" xfId="106"/>
    <cellStyle name="60% - Ênfase6 2 2" xfId="107"/>
    <cellStyle name="60% - Ênfase6 2 3" xfId="108"/>
    <cellStyle name="60% - Ênfase6 3" xfId="109"/>
    <cellStyle name="60% - Ênfase6 4" xfId="110"/>
    <cellStyle name="60% - Ênfase6 5" xfId="111"/>
    <cellStyle name="60% - Ênfase6 6" xfId="112"/>
    <cellStyle name="Bom 2" xfId="113"/>
    <cellStyle name="Bom 3" xfId="114"/>
    <cellStyle name="Cálculo 2" xfId="115"/>
    <cellStyle name="Cálculo 2 2" xfId="116"/>
    <cellStyle name="Cálculo 2 3" xfId="117"/>
    <cellStyle name="Cálculo 3" xfId="118"/>
    <cellStyle name="Cálculo 4" xfId="119"/>
    <cellStyle name="Cálculo 5" xfId="120"/>
    <cellStyle name="Cálculo 6" xfId="121"/>
    <cellStyle name="Célula de Verificação 2" xfId="122"/>
    <cellStyle name="Célula de Verificação 3" xfId="123"/>
    <cellStyle name="Célula Vinculada 2" xfId="124"/>
    <cellStyle name="Célula Vinculada 3" xfId="125"/>
    <cellStyle name="Ênfase1 2" xfId="126"/>
    <cellStyle name="Ênfase1 2 2" xfId="127"/>
    <cellStyle name="Ênfase1 2 3" xfId="128"/>
    <cellStyle name="Ênfase1 3" xfId="129"/>
    <cellStyle name="Ênfase1 4" xfId="130"/>
    <cellStyle name="Ênfase1 5" xfId="131"/>
    <cellStyle name="Ênfase1 6" xfId="132"/>
    <cellStyle name="Ênfase2 2" xfId="133"/>
    <cellStyle name="Ênfase2 3" xfId="134"/>
    <cellStyle name="Ênfase3 2" xfId="135"/>
    <cellStyle name="Ênfase3 3" xfId="136"/>
    <cellStyle name="Ênfase4 2" xfId="137"/>
    <cellStyle name="Ênfase4 2 2" xfId="138"/>
    <cellStyle name="Ênfase4 2 3" xfId="139"/>
    <cellStyle name="Ênfase4 3" xfId="140"/>
    <cellStyle name="Ênfase4 4" xfId="141"/>
    <cellStyle name="Ênfase4 5" xfId="142"/>
    <cellStyle name="Ênfase4 6" xfId="143"/>
    <cellStyle name="Ênfase5 2" xfId="144"/>
    <cellStyle name="Ênfase5 3" xfId="145"/>
    <cellStyle name="Ênfase6 2" xfId="146"/>
    <cellStyle name="Ênfase6 3" xfId="147"/>
    <cellStyle name="Entrada 2" xfId="148"/>
    <cellStyle name="Entrada 2 2" xfId="149"/>
    <cellStyle name="Entrada 2 3" xfId="150"/>
    <cellStyle name="Entrada 3" xfId="151"/>
    <cellStyle name="Entrada 4" xfId="152"/>
    <cellStyle name="Entrada 5" xfId="153"/>
    <cellStyle name="Entrada 6" xfId="154"/>
    <cellStyle name="Excel Built-in Comma" xfId="155"/>
    <cellStyle name="Excel Built-in Comma 2" xfId="156"/>
    <cellStyle name="Excel Built-in Normal" xfId="157"/>
    <cellStyle name="Incorreto 2" xfId="158"/>
    <cellStyle name="Incorreto 3" xfId="159"/>
    <cellStyle name="Moeda 2" xfId="160"/>
    <cellStyle name="Moeda 2 2" xfId="161"/>
    <cellStyle name="Moeda 2 3" xfId="162"/>
    <cellStyle name="Moeda 2 4" xfId="163"/>
    <cellStyle name="Moeda 3" xfId="164"/>
    <cellStyle name="Moeda 3 2" xfId="165"/>
    <cellStyle name="Moeda 4" xfId="166"/>
    <cellStyle name="Neutra 2" xfId="167"/>
    <cellStyle name="Neutra 3" xfId="168"/>
    <cellStyle name="Normal" xfId="0" builtinId="0"/>
    <cellStyle name="Normal 2" xfId="169"/>
    <cellStyle name="Normal 3" xfId="170"/>
    <cellStyle name="Normal 3 2" xfId="171"/>
    <cellStyle name="Normal 3 3" xfId="172"/>
    <cellStyle name="Normal 4" xfId="173"/>
    <cellStyle name="Normal 5" xfId="174"/>
    <cellStyle name="Normal 6" xfId="175"/>
    <cellStyle name="Normal 7" xfId="176"/>
    <cellStyle name="Normal 8" xfId="177"/>
    <cellStyle name="Nota 2" xfId="178"/>
    <cellStyle name="Nota 3" xfId="179"/>
    <cellStyle name="Porcentagem" xfId="1" builtinId="5"/>
    <cellStyle name="Porcentagem 2" xfId="180"/>
    <cellStyle name="Saída 2" xfId="181"/>
    <cellStyle name="Saída 2 2" xfId="182"/>
    <cellStyle name="Saída 2 3" xfId="183"/>
    <cellStyle name="Saída 3" xfId="184"/>
    <cellStyle name="Saída 4" xfId="185"/>
    <cellStyle name="Saída 5" xfId="186"/>
    <cellStyle name="Saída 6" xfId="187"/>
    <cellStyle name="Separador de milhares 2" xfId="188"/>
    <cellStyle name="Separador de milhares 2 2" xfId="189"/>
    <cellStyle name="Separador de milhares 2 3" xfId="190"/>
    <cellStyle name="Separador de milhares 3" xfId="191"/>
    <cellStyle name="TableStyleLight1" xfId="192"/>
    <cellStyle name="Texto de Aviso 2" xfId="193"/>
    <cellStyle name="Texto de Aviso 3" xfId="194"/>
    <cellStyle name="Texto Explicativo 2" xfId="195"/>
    <cellStyle name="Texto Explicativo 3" xfId="196"/>
    <cellStyle name="Título 1 1" xfId="197"/>
    <cellStyle name="Título 1 1 2" xfId="198"/>
    <cellStyle name="Título 1 1 3" xfId="199"/>
    <cellStyle name="Título 1 1 4" xfId="200"/>
    <cellStyle name="Título 1 1 5" xfId="201"/>
    <cellStyle name="Título 1 1 6" xfId="202"/>
    <cellStyle name="Título 1 2" xfId="203"/>
    <cellStyle name="Título 1 2 2" xfId="204"/>
    <cellStyle name="Título 1 2 3" xfId="205"/>
    <cellStyle name="Título 1 3" xfId="206"/>
    <cellStyle name="Título 1 4" xfId="207"/>
    <cellStyle name="Título 1 5" xfId="208"/>
    <cellStyle name="Título 1 6" xfId="209"/>
    <cellStyle name="Título 2 2" xfId="210"/>
    <cellStyle name="Título 2 2 2" xfId="211"/>
    <cellStyle name="Título 2 2 3" xfId="212"/>
    <cellStyle name="Título 2 3" xfId="213"/>
    <cellStyle name="Título 2 4" xfId="214"/>
    <cellStyle name="Título 2 5" xfId="215"/>
    <cellStyle name="Título 2 6" xfId="216"/>
    <cellStyle name="Título 3 2" xfId="217"/>
    <cellStyle name="Título 3 2 2" xfId="218"/>
    <cellStyle name="Título 3 2 3" xfId="219"/>
    <cellStyle name="Título 3 3" xfId="220"/>
    <cellStyle name="Título 3 4" xfId="221"/>
    <cellStyle name="Título 3 5" xfId="222"/>
    <cellStyle name="Título 3 6" xfId="223"/>
    <cellStyle name="Título 4 2" xfId="224"/>
    <cellStyle name="Título 4 2 2" xfId="225"/>
    <cellStyle name="Título 4 2 3" xfId="226"/>
    <cellStyle name="Título 4 3" xfId="227"/>
    <cellStyle name="Título 4 4" xfId="228"/>
    <cellStyle name="Título 4 5" xfId="229"/>
    <cellStyle name="Título 4 6" xfId="230"/>
    <cellStyle name="Total 2" xfId="231"/>
    <cellStyle name="Total 2 2" xfId="232"/>
    <cellStyle name="Total 2 3" xfId="233"/>
    <cellStyle name="Total 3" xfId="234"/>
    <cellStyle name="Total 4" xfId="235"/>
    <cellStyle name="Total 5" xfId="236"/>
    <cellStyle name="Total 6" xfId="237"/>
    <cellStyle name="Vírgula 2" xfId="238"/>
    <cellStyle name="Vírgula 3" xfId="2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4"/>
  <sheetViews>
    <sheetView tabSelected="1" topLeftCell="E10" workbookViewId="0">
      <selection activeCell="L4" sqref="L4"/>
    </sheetView>
  </sheetViews>
  <sheetFormatPr defaultRowHeight="15" x14ac:dyDescent="0.25"/>
  <cols>
    <col min="1" max="1" width="20.7109375" customWidth="1"/>
    <col min="2" max="2" width="30" customWidth="1"/>
    <col min="3" max="3" width="40" customWidth="1"/>
    <col min="4" max="4" width="20" customWidth="1"/>
    <col min="5" max="6" width="12" customWidth="1"/>
    <col min="7" max="7" width="60" customWidth="1"/>
    <col min="8" max="8" width="56" customWidth="1"/>
    <col min="9" max="9" width="20" customWidth="1"/>
    <col min="10" max="10" width="9.28515625" customWidth="1"/>
    <col min="11" max="11" width="20.85546875" customWidth="1"/>
    <col min="12" max="12" width="26.140625" customWidth="1"/>
    <col min="13" max="13" width="32.140625" customWidth="1"/>
    <col min="14" max="17" width="20.85546875" customWidth="1"/>
    <col min="18" max="24" width="20" customWidth="1"/>
    <col min="25" max="38" width="25" customWidth="1"/>
    <col min="39" max="39" width="21.140625" customWidth="1"/>
  </cols>
  <sheetData>
    <row r="1" spans="1:41" ht="23.25" thickBot="1" x14ac:dyDescent="0.3">
      <c r="A1" s="99" t="s">
        <v>92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1"/>
      <c r="AN1" s="1"/>
    </row>
    <row r="2" spans="1:41" ht="23.25" thickBot="1" x14ac:dyDescent="0.3">
      <c r="A2" s="2"/>
      <c r="B2" s="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N2" s="1"/>
    </row>
    <row r="3" spans="1:41" ht="111.75" thickTop="1" thickBot="1" x14ac:dyDescent="0.3">
      <c r="A3" s="4" t="s">
        <v>5</v>
      </c>
      <c r="B3" s="4" t="s">
        <v>6</v>
      </c>
      <c r="C3" s="4" t="s">
        <v>7</v>
      </c>
      <c r="D3" s="4" t="s">
        <v>8</v>
      </c>
      <c r="E3" s="4" t="s">
        <v>105</v>
      </c>
      <c r="F3" s="4" t="s">
        <v>9</v>
      </c>
      <c r="G3" s="4" t="s">
        <v>10</v>
      </c>
      <c r="H3" s="4" t="s">
        <v>11</v>
      </c>
      <c r="I3" s="4" t="s">
        <v>12</v>
      </c>
      <c r="J3" s="4" t="s">
        <v>38</v>
      </c>
      <c r="K3" s="4" t="s">
        <v>91</v>
      </c>
      <c r="L3" s="5" t="s">
        <v>3</v>
      </c>
      <c r="M3" s="6" t="s">
        <v>16</v>
      </c>
      <c r="N3" s="7" t="s">
        <v>1</v>
      </c>
      <c r="O3" s="7" t="s">
        <v>13</v>
      </c>
      <c r="P3" s="7" t="s">
        <v>14</v>
      </c>
      <c r="Q3" s="7" t="s">
        <v>15</v>
      </c>
      <c r="R3" s="8" t="s">
        <v>30</v>
      </c>
      <c r="S3" s="8" t="s">
        <v>31</v>
      </c>
      <c r="T3" s="8" t="s">
        <v>32</v>
      </c>
      <c r="U3" s="8" t="s">
        <v>33</v>
      </c>
      <c r="V3" s="8" t="s">
        <v>34</v>
      </c>
      <c r="W3" s="8" t="s">
        <v>35</v>
      </c>
      <c r="X3" s="8" t="s">
        <v>36</v>
      </c>
      <c r="Y3" s="4" t="s">
        <v>39</v>
      </c>
      <c r="Z3" s="4" t="s">
        <v>23</v>
      </c>
      <c r="AA3" s="9" t="s">
        <v>96</v>
      </c>
      <c r="AB3" s="4" t="s">
        <v>24</v>
      </c>
      <c r="AC3" s="9" t="s">
        <v>94</v>
      </c>
      <c r="AD3" s="4" t="s">
        <v>40</v>
      </c>
      <c r="AE3" s="9" t="s">
        <v>99</v>
      </c>
      <c r="AF3" s="4" t="s">
        <v>26</v>
      </c>
      <c r="AG3" s="9" t="s">
        <v>94</v>
      </c>
      <c r="AH3" s="4" t="s">
        <v>25</v>
      </c>
      <c r="AI3" s="9" t="s">
        <v>97</v>
      </c>
      <c r="AJ3" s="4" t="s">
        <v>21</v>
      </c>
      <c r="AK3" s="9" t="s">
        <v>95</v>
      </c>
      <c r="AL3" s="4" t="s">
        <v>22</v>
      </c>
      <c r="AM3" s="10" t="s">
        <v>98</v>
      </c>
      <c r="AN3" s="1"/>
    </row>
    <row r="4" spans="1:41" ht="105" customHeight="1" thickBot="1" x14ac:dyDescent="0.3">
      <c r="A4" s="11" t="s">
        <v>41</v>
      </c>
      <c r="B4" s="12" t="s">
        <v>42</v>
      </c>
      <c r="C4" s="12" t="s">
        <v>27</v>
      </c>
      <c r="D4" s="13" t="s">
        <v>43</v>
      </c>
      <c r="E4" s="14">
        <v>7</v>
      </c>
      <c r="F4" s="13" t="s">
        <v>44</v>
      </c>
      <c r="G4" s="15" t="s">
        <v>45</v>
      </c>
      <c r="H4" s="15" t="s">
        <v>119</v>
      </c>
      <c r="I4" s="15" t="s">
        <v>28</v>
      </c>
      <c r="J4" s="16">
        <v>50</v>
      </c>
      <c r="K4" s="17">
        <f>Y4*J4</f>
        <v>156055.5</v>
      </c>
      <c r="L4" s="18"/>
      <c r="M4" s="19">
        <f>N4*J4</f>
        <v>156455.5</v>
      </c>
      <c r="N4" s="20">
        <v>3129.11</v>
      </c>
      <c r="O4" s="19" t="s">
        <v>106</v>
      </c>
      <c r="P4" s="19" t="s">
        <v>111</v>
      </c>
      <c r="Q4" s="19" t="s">
        <v>112</v>
      </c>
      <c r="R4" s="21">
        <v>2100</v>
      </c>
      <c r="S4" s="22" t="s">
        <v>70</v>
      </c>
      <c r="T4" s="23">
        <v>2189.59</v>
      </c>
      <c r="U4" s="23" t="s">
        <v>71</v>
      </c>
      <c r="V4" s="23">
        <v>2133.85</v>
      </c>
      <c r="W4" s="22" t="s">
        <v>72</v>
      </c>
      <c r="X4" s="23" t="s">
        <v>37</v>
      </c>
      <c r="Y4" s="13">
        <v>3121.11</v>
      </c>
      <c r="Z4" s="14"/>
      <c r="AA4" s="24">
        <f>Z4*N4</f>
        <v>0</v>
      </c>
      <c r="AB4" s="14"/>
      <c r="AC4" s="24">
        <f>AB4*N4</f>
        <v>0</v>
      </c>
      <c r="AD4" s="14"/>
      <c r="AE4" s="24">
        <f>AD4*N4</f>
        <v>0</v>
      </c>
      <c r="AF4" s="14"/>
      <c r="AG4" s="24">
        <f>AF4*N4</f>
        <v>0</v>
      </c>
      <c r="AH4" s="14"/>
      <c r="AI4" s="24">
        <f>AH4*N4</f>
        <v>0</v>
      </c>
      <c r="AJ4" s="14">
        <v>50</v>
      </c>
      <c r="AK4" s="24">
        <f>AJ4*N4</f>
        <v>156455.5</v>
      </c>
      <c r="AL4" s="25"/>
      <c r="AM4" s="24">
        <f>AL4*N4</f>
        <v>0</v>
      </c>
      <c r="AN4" s="1"/>
    </row>
    <row r="5" spans="1:41" ht="120.75" customHeight="1" thickTop="1" thickBot="1" x14ac:dyDescent="0.3">
      <c r="A5" s="26" t="s">
        <v>41</v>
      </c>
      <c r="B5" s="27" t="s">
        <v>42</v>
      </c>
      <c r="C5" s="27" t="s">
        <v>27</v>
      </c>
      <c r="D5" s="28" t="s">
        <v>46</v>
      </c>
      <c r="E5" s="29">
        <v>8</v>
      </c>
      <c r="F5" s="28" t="s">
        <v>47</v>
      </c>
      <c r="G5" s="27" t="s">
        <v>48</v>
      </c>
      <c r="H5" s="27" t="s">
        <v>49</v>
      </c>
      <c r="I5" s="27" t="s">
        <v>28</v>
      </c>
      <c r="J5" s="30">
        <v>2</v>
      </c>
      <c r="K5" s="31">
        <f t="shared" ref="K5:K8" si="0">Y5*J5</f>
        <v>14430.18</v>
      </c>
      <c r="L5" s="32">
        <f t="shared" ref="L5:L8" si="1">Y5*J5</f>
        <v>14430.18</v>
      </c>
      <c r="M5" s="33">
        <f t="shared" ref="M5:M11" si="2">N5*J5</f>
        <v>0</v>
      </c>
      <c r="N5" s="34">
        <v>0</v>
      </c>
      <c r="O5" s="33" t="s">
        <v>20</v>
      </c>
      <c r="P5" s="33"/>
      <c r="Q5" s="33"/>
      <c r="R5" s="35">
        <v>7200</v>
      </c>
      <c r="S5" s="36" t="s">
        <v>73</v>
      </c>
      <c r="T5" s="36">
        <v>5883</v>
      </c>
      <c r="U5" s="36" t="s">
        <v>71</v>
      </c>
      <c r="V5" s="36">
        <v>6276.92</v>
      </c>
      <c r="W5" s="37" t="s">
        <v>72</v>
      </c>
      <c r="X5" s="36" t="s">
        <v>37</v>
      </c>
      <c r="Y5" s="28">
        <v>7215.09</v>
      </c>
      <c r="Z5" s="29"/>
      <c r="AA5" s="24">
        <f t="shared" ref="AA5:AA11" si="3">Z5*N5</f>
        <v>0</v>
      </c>
      <c r="AB5" s="29"/>
      <c r="AC5" s="24">
        <f t="shared" ref="AC5:AC11" si="4">AB5*N5</f>
        <v>0</v>
      </c>
      <c r="AD5" s="29"/>
      <c r="AE5" s="24">
        <f t="shared" ref="AE5:AE11" si="5">AD5*N5</f>
        <v>0</v>
      </c>
      <c r="AF5" s="29"/>
      <c r="AG5" s="24">
        <f t="shared" ref="AG5:AG11" si="6">AF5*N5</f>
        <v>0</v>
      </c>
      <c r="AH5" s="29"/>
      <c r="AI5" s="24">
        <f t="shared" ref="AI5:AI11" si="7">AH5*N5</f>
        <v>0</v>
      </c>
      <c r="AJ5" s="29">
        <v>2</v>
      </c>
      <c r="AK5" s="24">
        <f t="shared" ref="AK5:AK11" si="8">AJ5*N5</f>
        <v>0</v>
      </c>
      <c r="AL5" s="38"/>
      <c r="AM5" s="24">
        <f t="shared" ref="AM5:AM11" si="9">AL5*N5</f>
        <v>0</v>
      </c>
      <c r="AN5" s="1"/>
    </row>
    <row r="6" spans="1:41" ht="121.5" customHeight="1" thickTop="1" thickBot="1" x14ac:dyDescent="0.3">
      <c r="A6" s="39" t="s">
        <v>41</v>
      </c>
      <c r="B6" s="40" t="s">
        <v>42</v>
      </c>
      <c r="C6" s="40" t="s">
        <v>27</v>
      </c>
      <c r="D6" s="41" t="s">
        <v>50</v>
      </c>
      <c r="E6" s="42">
        <v>4</v>
      </c>
      <c r="F6" s="43" t="s">
        <v>51</v>
      </c>
      <c r="G6" s="44" t="s">
        <v>52</v>
      </c>
      <c r="H6" s="44" t="s">
        <v>53</v>
      </c>
      <c r="I6" s="44" t="s">
        <v>28</v>
      </c>
      <c r="J6" s="45">
        <v>40</v>
      </c>
      <c r="K6" s="17">
        <f t="shared" si="0"/>
        <v>4396</v>
      </c>
      <c r="L6" s="18"/>
      <c r="M6" s="33">
        <f t="shared" si="2"/>
        <v>4360</v>
      </c>
      <c r="N6" s="20">
        <v>109</v>
      </c>
      <c r="O6" s="46" t="s">
        <v>107</v>
      </c>
      <c r="P6" s="46" t="s">
        <v>113</v>
      </c>
      <c r="Q6" s="46" t="s">
        <v>114</v>
      </c>
      <c r="R6" s="47">
        <v>99</v>
      </c>
      <c r="S6" s="48" t="s">
        <v>74</v>
      </c>
      <c r="T6" s="48">
        <v>129</v>
      </c>
      <c r="U6" s="48" t="s">
        <v>75</v>
      </c>
      <c r="V6" s="48">
        <v>139.9</v>
      </c>
      <c r="W6" s="49" t="s">
        <v>76</v>
      </c>
      <c r="X6" s="48" t="s">
        <v>37</v>
      </c>
      <c r="Y6" s="41">
        <v>109.9</v>
      </c>
      <c r="Z6" s="42"/>
      <c r="AA6" s="24">
        <f t="shared" si="3"/>
        <v>0</v>
      </c>
      <c r="AB6" s="42"/>
      <c r="AC6" s="24">
        <f t="shared" si="4"/>
        <v>0</v>
      </c>
      <c r="AD6" s="42"/>
      <c r="AE6" s="24">
        <f t="shared" si="5"/>
        <v>0</v>
      </c>
      <c r="AF6" s="42"/>
      <c r="AG6" s="24">
        <f t="shared" si="6"/>
        <v>0</v>
      </c>
      <c r="AH6" s="42">
        <v>40</v>
      </c>
      <c r="AI6" s="24">
        <f t="shared" si="7"/>
        <v>4360</v>
      </c>
      <c r="AJ6" s="42"/>
      <c r="AK6" s="24">
        <f t="shared" si="8"/>
        <v>0</v>
      </c>
      <c r="AL6" s="50"/>
      <c r="AM6" s="24">
        <f t="shared" si="9"/>
        <v>0</v>
      </c>
      <c r="AN6" s="1"/>
    </row>
    <row r="7" spans="1:41" ht="121.5" customHeight="1" thickTop="1" thickBot="1" x14ac:dyDescent="0.3">
      <c r="A7" s="26" t="s">
        <v>41</v>
      </c>
      <c r="B7" s="27" t="s">
        <v>42</v>
      </c>
      <c r="C7" s="27" t="s">
        <v>27</v>
      </c>
      <c r="D7" s="28" t="s">
        <v>54</v>
      </c>
      <c r="E7" s="29">
        <v>5</v>
      </c>
      <c r="F7" s="28" t="s">
        <v>55</v>
      </c>
      <c r="G7" s="27" t="s">
        <v>56</v>
      </c>
      <c r="H7" s="27" t="s">
        <v>57</v>
      </c>
      <c r="I7" s="27" t="s">
        <v>28</v>
      </c>
      <c r="J7" s="30">
        <v>50</v>
      </c>
      <c r="K7" s="31">
        <f t="shared" si="0"/>
        <v>5995</v>
      </c>
      <c r="L7" s="32">
        <f t="shared" si="1"/>
        <v>5995</v>
      </c>
      <c r="M7" s="33">
        <f t="shared" si="2"/>
        <v>0</v>
      </c>
      <c r="N7" s="34">
        <v>0</v>
      </c>
      <c r="O7" s="33" t="s">
        <v>20</v>
      </c>
      <c r="P7" s="33"/>
      <c r="Q7" s="33"/>
      <c r="R7" s="51">
        <v>125.91</v>
      </c>
      <c r="S7" s="36" t="s">
        <v>77</v>
      </c>
      <c r="T7" s="36">
        <v>129.9</v>
      </c>
      <c r="U7" s="36" t="s">
        <v>78</v>
      </c>
      <c r="V7" s="36">
        <v>125.91</v>
      </c>
      <c r="W7" s="37" t="s">
        <v>79</v>
      </c>
      <c r="X7" s="36" t="s">
        <v>37</v>
      </c>
      <c r="Y7" s="28">
        <v>119.9</v>
      </c>
      <c r="Z7" s="29"/>
      <c r="AA7" s="24">
        <f t="shared" si="3"/>
        <v>0</v>
      </c>
      <c r="AB7" s="29">
        <v>10</v>
      </c>
      <c r="AC7" s="24">
        <f t="shared" si="4"/>
        <v>0</v>
      </c>
      <c r="AD7" s="29"/>
      <c r="AE7" s="24">
        <f t="shared" si="5"/>
        <v>0</v>
      </c>
      <c r="AF7" s="29"/>
      <c r="AG7" s="24">
        <f t="shared" si="6"/>
        <v>0</v>
      </c>
      <c r="AH7" s="29">
        <v>40</v>
      </c>
      <c r="AI7" s="24">
        <f t="shared" si="7"/>
        <v>0</v>
      </c>
      <c r="AJ7" s="29"/>
      <c r="AK7" s="24">
        <f t="shared" si="8"/>
        <v>0</v>
      </c>
      <c r="AL7" s="38"/>
      <c r="AM7" s="24">
        <f t="shared" si="9"/>
        <v>0</v>
      </c>
      <c r="AN7" s="1"/>
    </row>
    <row r="8" spans="1:41" ht="121.5" customHeight="1" thickTop="1" thickBot="1" x14ac:dyDescent="0.3">
      <c r="A8" s="26" t="s">
        <v>41</v>
      </c>
      <c r="B8" s="27" t="s">
        <v>42</v>
      </c>
      <c r="C8" s="27" t="s">
        <v>27</v>
      </c>
      <c r="D8" s="28" t="s">
        <v>58</v>
      </c>
      <c r="E8" s="29">
        <v>6</v>
      </c>
      <c r="F8" s="28" t="s">
        <v>59</v>
      </c>
      <c r="G8" s="27" t="s">
        <v>60</v>
      </c>
      <c r="H8" s="27" t="s">
        <v>61</v>
      </c>
      <c r="I8" s="27" t="s">
        <v>28</v>
      </c>
      <c r="J8" s="30">
        <v>40</v>
      </c>
      <c r="K8" s="31">
        <f t="shared" si="0"/>
        <v>4396</v>
      </c>
      <c r="L8" s="32">
        <f t="shared" si="1"/>
        <v>4396</v>
      </c>
      <c r="M8" s="33">
        <f t="shared" si="2"/>
        <v>0</v>
      </c>
      <c r="N8" s="34">
        <v>0</v>
      </c>
      <c r="O8" s="33" t="s">
        <v>20</v>
      </c>
      <c r="P8" s="33"/>
      <c r="Q8" s="33"/>
      <c r="R8" s="51">
        <v>99.9</v>
      </c>
      <c r="S8" s="36" t="s">
        <v>80</v>
      </c>
      <c r="T8" s="36">
        <v>129.9</v>
      </c>
      <c r="U8" s="36" t="s">
        <v>81</v>
      </c>
      <c r="V8" s="36">
        <v>125.91</v>
      </c>
      <c r="W8" s="37" t="s">
        <v>82</v>
      </c>
      <c r="X8" s="36" t="s">
        <v>37</v>
      </c>
      <c r="Y8" s="28">
        <v>109.9</v>
      </c>
      <c r="Z8" s="29"/>
      <c r="AA8" s="24">
        <f t="shared" si="3"/>
        <v>0</v>
      </c>
      <c r="AB8" s="29"/>
      <c r="AC8" s="24">
        <f t="shared" si="4"/>
        <v>0</v>
      </c>
      <c r="AD8" s="29"/>
      <c r="AE8" s="24">
        <f t="shared" si="5"/>
        <v>0</v>
      </c>
      <c r="AF8" s="29"/>
      <c r="AG8" s="24">
        <f t="shared" si="6"/>
        <v>0</v>
      </c>
      <c r="AH8" s="29">
        <v>40</v>
      </c>
      <c r="AI8" s="24">
        <f t="shared" si="7"/>
        <v>0</v>
      </c>
      <c r="AJ8" s="29"/>
      <c r="AK8" s="24">
        <f t="shared" si="8"/>
        <v>0</v>
      </c>
      <c r="AL8" s="38"/>
      <c r="AM8" s="24">
        <f t="shared" si="9"/>
        <v>0</v>
      </c>
      <c r="AN8" s="1"/>
    </row>
    <row r="9" spans="1:41" ht="121.5" customHeight="1" thickTop="1" thickBot="1" x14ac:dyDescent="0.3">
      <c r="A9" s="39" t="s">
        <v>41</v>
      </c>
      <c r="B9" s="40" t="s">
        <v>42</v>
      </c>
      <c r="C9" s="40" t="s">
        <v>27</v>
      </c>
      <c r="D9" s="41" t="s">
        <v>62</v>
      </c>
      <c r="E9" s="42">
        <v>1</v>
      </c>
      <c r="F9" s="43" t="s">
        <v>63</v>
      </c>
      <c r="G9" s="44" t="s">
        <v>64</v>
      </c>
      <c r="H9" s="44" t="s">
        <v>120</v>
      </c>
      <c r="I9" s="44" t="s">
        <v>28</v>
      </c>
      <c r="J9" s="45">
        <v>4</v>
      </c>
      <c r="K9" s="17">
        <f>Y9*J9</f>
        <v>11372</v>
      </c>
      <c r="L9" s="18"/>
      <c r="M9" s="46">
        <f t="shared" si="2"/>
        <v>10400</v>
      </c>
      <c r="N9" s="20">
        <v>2600</v>
      </c>
      <c r="O9" s="46" t="s">
        <v>108</v>
      </c>
      <c r="P9" s="46" t="s">
        <v>115</v>
      </c>
      <c r="Q9" s="46" t="s">
        <v>116</v>
      </c>
      <c r="R9" s="47">
        <v>3000</v>
      </c>
      <c r="S9" s="48" t="s">
        <v>83</v>
      </c>
      <c r="T9" s="48">
        <v>2362.5</v>
      </c>
      <c r="U9" s="48" t="s">
        <v>84</v>
      </c>
      <c r="V9" s="48">
        <v>1969</v>
      </c>
      <c r="W9" s="48" t="s">
        <v>85</v>
      </c>
      <c r="X9" s="48" t="s">
        <v>37</v>
      </c>
      <c r="Y9" s="41">
        <v>2843</v>
      </c>
      <c r="Z9" s="42">
        <v>1</v>
      </c>
      <c r="AA9" s="24">
        <f t="shared" si="3"/>
        <v>2600</v>
      </c>
      <c r="AB9" s="42">
        <v>1</v>
      </c>
      <c r="AC9" s="24">
        <f t="shared" si="4"/>
        <v>2600</v>
      </c>
      <c r="AD9" s="42"/>
      <c r="AE9" s="24">
        <f t="shared" si="5"/>
        <v>0</v>
      </c>
      <c r="AF9" s="42">
        <v>1</v>
      </c>
      <c r="AG9" s="24">
        <f t="shared" si="6"/>
        <v>2600</v>
      </c>
      <c r="AH9" s="42"/>
      <c r="AI9" s="24">
        <f t="shared" si="7"/>
        <v>0</v>
      </c>
      <c r="AJ9" s="42"/>
      <c r="AK9" s="24">
        <f t="shared" si="8"/>
        <v>0</v>
      </c>
      <c r="AL9" s="50">
        <v>1</v>
      </c>
      <c r="AM9" s="24">
        <f t="shared" si="9"/>
        <v>2600</v>
      </c>
      <c r="AN9" s="1"/>
    </row>
    <row r="10" spans="1:41" ht="151.5" customHeight="1" thickTop="1" thickBot="1" x14ac:dyDescent="0.3">
      <c r="A10" s="39" t="s">
        <v>41</v>
      </c>
      <c r="B10" s="40" t="s">
        <v>42</v>
      </c>
      <c r="C10" s="40" t="s">
        <v>27</v>
      </c>
      <c r="D10" s="41" t="s">
        <v>65</v>
      </c>
      <c r="E10" s="42">
        <v>3</v>
      </c>
      <c r="F10" s="43" t="s">
        <v>66</v>
      </c>
      <c r="G10" s="44" t="s">
        <v>67</v>
      </c>
      <c r="H10" s="44" t="s">
        <v>121</v>
      </c>
      <c r="I10" s="44" t="s">
        <v>28</v>
      </c>
      <c r="J10" s="45">
        <v>2</v>
      </c>
      <c r="K10" s="52">
        <f t="shared" ref="K10:K11" si="10">J10*Y10</f>
        <v>4506.66</v>
      </c>
      <c r="L10" s="18"/>
      <c r="M10" s="46">
        <f t="shared" si="2"/>
        <v>4500</v>
      </c>
      <c r="N10" s="20">
        <v>2250</v>
      </c>
      <c r="O10" s="46" t="s">
        <v>109</v>
      </c>
      <c r="P10" s="46" t="s">
        <v>117</v>
      </c>
      <c r="Q10" s="46" t="s">
        <v>118</v>
      </c>
      <c r="R10" s="47">
        <v>1450</v>
      </c>
      <c r="S10" s="49" t="s">
        <v>86</v>
      </c>
      <c r="T10" s="48">
        <v>2380</v>
      </c>
      <c r="U10" s="49" t="s">
        <v>87</v>
      </c>
      <c r="V10" s="48">
        <v>2112</v>
      </c>
      <c r="W10" s="48" t="s">
        <v>88</v>
      </c>
      <c r="X10" s="48" t="s">
        <v>37</v>
      </c>
      <c r="Y10" s="41">
        <v>2253.33</v>
      </c>
      <c r="Z10" s="42"/>
      <c r="AA10" s="24">
        <f t="shared" si="3"/>
        <v>0</v>
      </c>
      <c r="AB10" s="42"/>
      <c r="AC10" s="24">
        <f t="shared" si="4"/>
        <v>0</v>
      </c>
      <c r="AD10" s="42"/>
      <c r="AE10" s="24">
        <f t="shared" si="5"/>
        <v>0</v>
      </c>
      <c r="AF10" s="42"/>
      <c r="AG10" s="24">
        <f t="shared" si="6"/>
        <v>0</v>
      </c>
      <c r="AH10" s="42"/>
      <c r="AI10" s="24">
        <f t="shared" si="7"/>
        <v>0</v>
      </c>
      <c r="AJ10" s="42">
        <v>2</v>
      </c>
      <c r="AK10" s="24">
        <f t="shared" si="8"/>
        <v>4500</v>
      </c>
      <c r="AL10" s="50"/>
      <c r="AM10" s="24">
        <f t="shared" si="9"/>
        <v>0</v>
      </c>
      <c r="AN10" s="1"/>
    </row>
    <row r="11" spans="1:41" ht="121.5" customHeight="1" thickTop="1" thickBot="1" x14ac:dyDescent="0.3">
      <c r="A11" s="53" t="s">
        <v>41</v>
      </c>
      <c r="B11" s="54" t="s">
        <v>42</v>
      </c>
      <c r="C11" s="54" t="s">
        <v>27</v>
      </c>
      <c r="D11" s="55" t="s">
        <v>68</v>
      </c>
      <c r="E11" s="56">
        <v>2</v>
      </c>
      <c r="F11" s="57" t="s">
        <v>29</v>
      </c>
      <c r="G11" s="58" t="s">
        <v>69</v>
      </c>
      <c r="H11" s="58" t="s">
        <v>122</v>
      </c>
      <c r="I11" s="58" t="s">
        <v>28</v>
      </c>
      <c r="J11" s="59">
        <v>8</v>
      </c>
      <c r="K11" s="60">
        <f t="shared" si="10"/>
        <v>23998</v>
      </c>
      <c r="L11" s="18"/>
      <c r="M11" s="61">
        <f t="shared" si="2"/>
        <v>13680</v>
      </c>
      <c r="N11" s="20">
        <v>1710</v>
      </c>
      <c r="O11" s="61" t="s">
        <v>110</v>
      </c>
      <c r="P11" s="61" t="s">
        <v>115</v>
      </c>
      <c r="Q11" s="61" t="s">
        <v>116</v>
      </c>
      <c r="R11" s="62">
        <v>1450</v>
      </c>
      <c r="S11" s="63" t="s">
        <v>71</v>
      </c>
      <c r="T11" s="63">
        <v>2000</v>
      </c>
      <c r="U11" s="64" t="s">
        <v>89</v>
      </c>
      <c r="V11" s="63">
        <v>3461</v>
      </c>
      <c r="W11" s="64" t="s">
        <v>90</v>
      </c>
      <c r="X11" s="63" t="s">
        <v>37</v>
      </c>
      <c r="Y11" s="55">
        <v>2999.75</v>
      </c>
      <c r="Z11" s="56"/>
      <c r="AA11" s="24">
        <f t="shared" si="3"/>
        <v>0</v>
      </c>
      <c r="AB11" s="65"/>
      <c r="AC11" s="24">
        <f t="shared" si="4"/>
        <v>0</v>
      </c>
      <c r="AD11" s="56">
        <v>8</v>
      </c>
      <c r="AE11" s="24">
        <f t="shared" si="5"/>
        <v>13680</v>
      </c>
      <c r="AF11" s="56"/>
      <c r="AG11" s="24">
        <f t="shared" si="6"/>
        <v>0</v>
      </c>
      <c r="AH11" s="56"/>
      <c r="AI11" s="24">
        <f t="shared" si="7"/>
        <v>0</v>
      </c>
      <c r="AJ11" s="56"/>
      <c r="AK11" s="24">
        <f t="shared" si="8"/>
        <v>0</v>
      </c>
      <c r="AL11" s="66"/>
      <c r="AM11" s="24">
        <f t="shared" si="9"/>
        <v>0</v>
      </c>
      <c r="AN11" s="1"/>
    </row>
    <row r="12" spans="1:41" ht="121.5" customHeight="1" thickBot="1" x14ac:dyDescent="0.3">
      <c r="A12" s="67"/>
      <c r="I12" s="102" t="s">
        <v>102</v>
      </c>
      <c r="J12" s="103"/>
      <c r="K12" s="68">
        <f>SUM(K4:K11)</f>
        <v>225149.34</v>
      </c>
      <c r="L12" s="69">
        <f>SUM(L4:L11)</f>
        <v>24821.18</v>
      </c>
      <c r="M12" s="70">
        <f>SUM(M4:M11)</f>
        <v>189395.5</v>
      </c>
      <c r="N12" s="71"/>
      <c r="O12" s="71"/>
      <c r="P12" s="71"/>
      <c r="Q12" s="71"/>
      <c r="AA12" s="72">
        <f>SUM(AA4:AA11)</f>
        <v>2600</v>
      </c>
      <c r="AB12" s="73" t="s">
        <v>100</v>
      </c>
      <c r="AC12" s="72">
        <f>SUM(AC4:AC11)</f>
        <v>2600</v>
      </c>
      <c r="AE12" s="72">
        <f>SUM(AE4:AE11)</f>
        <v>13680</v>
      </c>
      <c r="AG12" s="74">
        <f>SUM(AG4:AG11)</f>
        <v>2600</v>
      </c>
      <c r="AI12" s="72">
        <f>SUM(AI4:AI11)</f>
        <v>4360</v>
      </c>
      <c r="AK12" s="72">
        <f>SUM(AK4:AK11)</f>
        <v>160955.5</v>
      </c>
      <c r="AM12" s="24">
        <f>SUM(AM4:AM11)</f>
        <v>2600</v>
      </c>
      <c r="AN12" s="1"/>
    </row>
    <row r="13" spans="1:41" ht="105.75" customHeight="1" thickBot="1" x14ac:dyDescent="0.3">
      <c r="A13" s="75"/>
      <c r="B13" s="76"/>
      <c r="C13" s="77" t="s">
        <v>0</v>
      </c>
      <c r="L13" s="78" t="s">
        <v>103</v>
      </c>
      <c r="M13" s="79" t="s">
        <v>101</v>
      </c>
      <c r="AC13" s="95">
        <f>AC12+AG12</f>
        <v>5200</v>
      </c>
      <c r="AN13" s="1"/>
    </row>
    <row r="14" spans="1:41" ht="51.75" customHeight="1" x14ac:dyDescent="0.25">
      <c r="A14" s="104" t="s">
        <v>2</v>
      </c>
      <c r="B14" s="105"/>
      <c r="C14" s="80">
        <v>3</v>
      </c>
      <c r="Y14" s="1"/>
      <c r="Z14" s="1"/>
      <c r="AA14" s="1"/>
      <c r="AB14" s="1"/>
      <c r="AC14" s="1"/>
      <c r="AD14" s="1"/>
      <c r="AE14" s="1"/>
      <c r="AF14" s="1"/>
      <c r="AG14" s="1"/>
      <c r="AH14" s="1"/>
      <c r="AI14" s="1"/>
      <c r="AJ14" s="1"/>
      <c r="AK14" s="1"/>
      <c r="AL14" s="1"/>
      <c r="AM14" s="1"/>
      <c r="AN14" s="1"/>
      <c r="AO14" s="1"/>
    </row>
    <row r="15" spans="1:41" ht="26.25" thickBot="1" x14ac:dyDescent="0.3">
      <c r="A15" s="81" t="s">
        <v>17</v>
      </c>
      <c r="B15" s="82" t="s">
        <v>18</v>
      </c>
      <c r="C15" s="83" t="s">
        <v>19</v>
      </c>
      <c r="M15" s="84"/>
      <c r="Y15" s="1"/>
      <c r="Z15" s="1"/>
      <c r="AA15" s="1"/>
      <c r="AB15" s="1"/>
      <c r="AC15" s="1"/>
      <c r="AD15" s="1"/>
      <c r="AE15" s="1"/>
      <c r="AF15" s="1"/>
      <c r="AG15" s="1"/>
      <c r="AH15" s="1"/>
      <c r="AI15" s="1"/>
      <c r="AJ15" s="1"/>
      <c r="AK15" s="1"/>
      <c r="AL15" s="1"/>
      <c r="AM15" s="1"/>
      <c r="AN15" s="1"/>
      <c r="AO15" s="1"/>
    </row>
    <row r="16" spans="1:41" ht="27" thickBot="1" x14ac:dyDescent="0.3">
      <c r="A16" s="85" t="s">
        <v>20</v>
      </c>
      <c r="B16" s="86">
        <v>3</v>
      </c>
      <c r="C16" s="87">
        <f>B16/C14</f>
        <v>1</v>
      </c>
      <c r="L16" s="88" t="s">
        <v>104</v>
      </c>
      <c r="M16" s="89">
        <v>189395.5</v>
      </c>
      <c r="N16" s="90">
        <f>SUM(AA12+AC13+AE12+AI12+AK12+AM12)</f>
        <v>189395.5</v>
      </c>
      <c r="Y16" s="1"/>
      <c r="Z16" s="96"/>
      <c r="AA16" s="97"/>
      <c r="AB16" s="96"/>
      <c r="AC16" s="97"/>
      <c r="AD16" s="96"/>
      <c r="AE16" s="97"/>
      <c r="AF16" s="96"/>
      <c r="AG16" s="97"/>
      <c r="AH16" s="96"/>
      <c r="AI16" s="97"/>
      <c r="AJ16" s="96"/>
      <c r="AK16" s="97"/>
      <c r="AL16" s="96"/>
      <c r="AM16" s="98"/>
      <c r="AN16" s="1"/>
      <c r="AO16" s="1"/>
    </row>
    <row r="17" spans="1:41" ht="170.25" customHeight="1" thickBot="1" x14ac:dyDescent="0.3">
      <c r="A17" s="91" t="s">
        <v>93</v>
      </c>
      <c r="B17" s="92"/>
      <c r="C17" s="93">
        <f>B17/C14</f>
        <v>0</v>
      </c>
      <c r="L17" s="88" t="s">
        <v>4</v>
      </c>
      <c r="M17" s="94">
        <f>M12-M16</f>
        <v>0</v>
      </c>
      <c r="Y17" s="1"/>
      <c r="Z17" s="1"/>
      <c r="AA17" s="1"/>
      <c r="AB17" s="1"/>
      <c r="AC17" s="1"/>
      <c r="AD17" s="1"/>
      <c r="AE17" s="1"/>
      <c r="AF17" s="1"/>
      <c r="AG17" s="1"/>
      <c r="AH17" s="1"/>
      <c r="AI17" s="1"/>
      <c r="AJ17" s="1"/>
      <c r="AK17" s="1"/>
      <c r="AL17" s="1"/>
      <c r="AM17" s="1"/>
      <c r="AN17" s="1"/>
      <c r="AO17" s="1"/>
    </row>
    <row r="18" spans="1:41" ht="31.5" customHeight="1" x14ac:dyDescent="0.25">
      <c r="A18" s="67"/>
      <c r="AN18" s="1"/>
    </row>
    <row r="19" spans="1:41" x14ac:dyDescent="0.25">
      <c r="A19" s="67"/>
      <c r="AN19" s="1"/>
    </row>
    <row r="20" spans="1:41" x14ac:dyDescent="0.25">
      <c r="A20" s="67"/>
      <c r="AN20" s="1"/>
    </row>
    <row r="21" spans="1:41" x14ac:dyDescent="0.25">
      <c r="A21" s="67"/>
      <c r="AN21" s="1"/>
    </row>
    <row r="22" spans="1:41" x14ac:dyDescent="0.25">
      <c r="A22" s="67"/>
      <c r="AN22" s="1"/>
    </row>
    <row r="23" spans="1:41" x14ac:dyDescent="0.25">
      <c r="A23" s="67"/>
      <c r="AN23" s="1"/>
    </row>
    <row r="24" spans="1:41" x14ac:dyDescent="0.25">
      <c r="A24" s="67"/>
      <c r="AN24" s="1"/>
    </row>
    <row r="25" spans="1:41" x14ac:dyDescent="0.25">
      <c r="A25" s="67"/>
      <c r="AN25" s="1"/>
    </row>
    <row r="26" spans="1:41" x14ac:dyDescent="0.25">
      <c r="A26" s="67"/>
      <c r="AN26" s="1"/>
    </row>
    <row r="27" spans="1:41" x14ac:dyDescent="0.25">
      <c r="A27" s="67"/>
      <c r="AN27" s="1"/>
    </row>
    <row r="28" spans="1:41" x14ac:dyDescent="0.25">
      <c r="A28" s="67"/>
      <c r="AN28" s="1"/>
    </row>
    <row r="29" spans="1:41" x14ac:dyDescent="0.25">
      <c r="A29" s="67"/>
      <c r="AN29" s="1"/>
    </row>
    <row r="30" spans="1:41" x14ac:dyDescent="0.25">
      <c r="A30" s="67"/>
      <c r="AN30" s="1"/>
    </row>
    <row r="31" spans="1:41" x14ac:dyDescent="0.25">
      <c r="A31" s="67"/>
      <c r="AN31" s="1"/>
    </row>
    <row r="32" spans="1:41" x14ac:dyDescent="0.25">
      <c r="A32" s="67"/>
      <c r="AN32" s="1"/>
    </row>
    <row r="33" spans="1:40" x14ac:dyDescent="0.25">
      <c r="A33" s="67"/>
      <c r="AN33" s="1"/>
    </row>
    <row r="34" spans="1:40" x14ac:dyDescent="0.25">
      <c r="A34" s="67"/>
      <c r="AN34" s="1"/>
    </row>
    <row r="35" spans="1:40" x14ac:dyDescent="0.25">
      <c r="A35" s="67"/>
      <c r="AN35" s="1"/>
    </row>
    <row r="36" spans="1:40" x14ac:dyDescent="0.25">
      <c r="A36" s="67"/>
      <c r="AN36" s="1"/>
    </row>
    <row r="37" spans="1:40" x14ac:dyDescent="0.25">
      <c r="A37" s="67"/>
      <c r="AN37" s="1"/>
    </row>
    <row r="38" spans="1:40" x14ac:dyDescent="0.25">
      <c r="A38" s="67"/>
      <c r="AN38" s="1"/>
    </row>
    <row r="39" spans="1:40" x14ac:dyDescent="0.25">
      <c r="A39" s="67"/>
      <c r="AN39" s="1"/>
    </row>
    <row r="40" spans="1:40" x14ac:dyDescent="0.25">
      <c r="A40" s="67"/>
      <c r="AN40" s="1"/>
    </row>
    <row r="41" spans="1:40" x14ac:dyDescent="0.25">
      <c r="A41" s="67"/>
      <c r="AN41" s="1"/>
    </row>
    <row r="42" spans="1:40" x14ac:dyDescent="0.25">
      <c r="A42" s="67"/>
      <c r="AN42" s="1"/>
    </row>
    <row r="43" spans="1:40" x14ac:dyDescent="0.25">
      <c r="A43" s="67"/>
      <c r="AN43" s="1"/>
    </row>
    <row r="44" spans="1:40" x14ac:dyDescent="0.25">
      <c r="A44" s="67"/>
      <c r="AN44" s="1"/>
    </row>
    <row r="45" spans="1:40" x14ac:dyDescent="0.25">
      <c r="A45" s="67"/>
      <c r="AN45" s="1"/>
    </row>
    <row r="46" spans="1:40" x14ac:dyDescent="0.25">
      <c r="A46" s="67"/>
      <c r="AN46" s="1"/>
    </row>
    <row r="47" spans="1:40" x14ac:dyDescent="0.25">
      <c r="A47" s="67"/>
      <c r="AN47" s="1"/>
    </row>
    <row r="48" spans="1:40" x14ac:dyDescent="0.25">
      <c r="A48" s="67"/>
      <c r="AN48" s="1"/>
    </row>
    <row r="49" spans="1:4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sheetData>
  <mergeCells count="3">
    <mergeCell ref="A1:AL1"/>
    <mergeCell ref="I12:J12"/>
    <mergeCell ref="A14:B1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Ademir</dc:creator>
  <cp:lastModifiedBy>Admin</cp:lastModifiedBy>
  <dcterms:created xsi:type="dcterms:W3CDTF">2016-02-05T10:39:01Z</dcterms:created>
  <dcterms:modified xsi:type="dcterms:W3CDTF">2016-04-04T19:25:27Z</dcterms:modified>
</cp:coreProperties>
</file>